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o preventivo\2021\Documentazione per pubblicazione\"/>
    </mc:Choice>
  </mc:AlternateContent>
  <bookViews>
    <workbookView xWindow="0" yWindow="0" windowWidth="23040" windowHeight="9216"/>
  </bookViews>
  <sheets>
    <sheet name="New Mod. CE Prev 2021" sheetId="1" r:id="rId1"/>
  </sheets>
  <externalReferences>
    <externalReference r:id="rId2"/>
    <externalReference r:id="rId3"/>
  </externalReferences>
  <definedNames>
    <definedName name="_" hidden="1">{#N/A,#N/A,FALSE,"B1";#N/A,#N/A,FALSE,"B2";#N/A,#N/A,FALSE,"B3";#N/A,#N/A,FALSE,"A4";#N/A,#N/A,FALSE,"A3";#N/A,#N/A,FALSE,"A2";#N/A,#N/A,FALSE,"A1";#N/A,#N/A,FALSE,"Indice"}</definedName>
    <definedName name="aa" hidden="1">{#N/A,#N/A,FALSE,"B1";#N/A,#N/A,FALSE,"B2";#N/A,#N/A,FALSE,"B3";#N/A,#N/A,FALSE,"A4";#N/A,#N/A,FALSE,"A3";#N/A,#N/A,FALSE,"A2";#N/A,#N/A,FALSE,"A1";#N/A,#N/A,FALSE,"Indice"}</definedName>
    <definedName name="aaa" hidden="1">{#N/A,#N/A,FALSE,"B3";#N/A,#N/A,FALSE,"B2";#N/A,#N/A,FALSE,"B1"}</definedName>
    <definedName name="aaaaaa" hidden="1">[1]Bloomberg!#REF!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mama" hidden="1">{#N/A,#N/A,FALSE,"B3";#N/A,#N/A,FALSE,"B2";#N/A,#N/A,FALSE,"B1"}</definedName>
    <definedName name="_xlnm.Print_Area" localSheetId="0">'New Mod. CE Prev 2021'!$B$1:$H$561</definedName>
    <definedName name="b" hidden="1">{#N/A,#N/A,FALSE,"B3";#N/A,#N/A,FALSE,"B2";#N/A,#N/A,FALSE,"B1"}</definedName>
    <definedName name="Base_PPT" hidden="1">[1]Bloomberg!#REF!</definedName>
    <definedName name="bb" hidden="1">{#N/A,#N/A,FALSE,"Indice"}</definedName>
    <definedName name="bg" hidden="1">{#N/A,#N/A,FALSE,"A4";#N/A,#N/A,FALSE,"A3";#N/A,#N/A,FALSE,"A2";#N/A,#N/A,FALSE,"A1"}</definedName>
    <definedName name="BLPB1" hidden="1">[2]Bloomberg!#REF!</definedName>
    <definedName name="bnmbm" hidden="1">{#N/A,#N/A,TRUE,"Main Issues";#N/A,#N/A,TRUE,"Income statement ($)"}</definedName>
    <definedName name="cc" hidden="1">{#N/A,#N/A,FALSE,"Indice"}</definedName>
    <definedName name="cd" hidden="1">{#N/A,#N/A,FALSE,"Indice"}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a" hidden="1">{#N/A,#N/A,FALSE,"A4";#N/A,#N/A,FALSE,"A3";#N/A,#N/A,FALSE,"A2";#N/A,#N/A,FALSE,"A1"}</definedName>
    <definedName name="db" hidden="1">{#N/A,#N/A,FALSE,"B1";#N/A,#N/A,FALSE,"B2";#N/A,#N/A,FALSE,"B3";#N/A,#N/A,FALSE,"A4";#N/A,#N/A,FALSE,"A3";#N/A,#N/A,FALSE,"A2";#N/A,#N/A,FALSE,"A1";#N/A,#N/A,FALSE,"Indice"}</definedName>
    <definedName name="dc" hidden="1">{#N/A,#N/A,FALSE,"A4";#N/A,#N/A,FALSE,"A3";#N/A,#N/A,FALSE,"A2";#N/A,#N/A,FALSE,"A1"}</definedName>
    <definedName name="de" hidden="1">{#N/A,#N/A,FALSE,"B3";#N/A,#N/A,FALSE,"B2";#N/A,#N/A,FALSE,"B1"}</definedName>
    <definedName name="derto" hidden="1">{#N/A,#N/A,FALSE,"B3";#N/A,#N/A,FALSE,"B2";#N/A,#N/A,FALSE,"B1"}</definedName>
    <definedName name="dsa" hidden="1">{#N/A,#N/A,FALSE,"B3";#N/A,#N/A,FALSE,"B2";#N/A,#N/A,FALSE,"B1"}</definedName>
    <definedName name="ewq" hidden="1">{#N/A,#N/A,FALSE,"B1";#N/A,#N/A,FALSE,"B2";#N/A,#N/A,FALSE,"B3";#N/A,#N/A,FALSE,"A4";#N/A,#N/A,FALSE,"A3";#N/A,#N/A,FALSE,"A2";#N/A,#N/A,FALSE,"A1";#N/A,#N/A,FALSE,"Indice"}</definedName>
    <definedName name="fert" hidden="1">{#N/A,#N/A,FALSE,"A4";#N/A,#N/A,FALSE,"A3";#N/A,#N/A,FALSE,"A2";#N/A,#N/A,FALSE,"A1"}</definedName>
    <definedName name="fr" hidden="1">{#N/A,#N/A,FALSE,"Indice"}</definedName>
    <definedName name="ger" hidden="1">{#N/A,#N/A,FALSE,"Indice"}</definedName>
    <definedName name="gerc" hidden="1">{#N/A,#N/A,FALSE,"Indice"}</definedName>
    <definedName name="germo" hidden="1">{#N/A,#N/A,FALSE,"Indice"}</definedName>
    <definedName name="gino" hidden="1">{#N/A,#N/A,FALSE,"Indice"}</definedName>
    <definedName name="hiu" hidden="1">{#N/A,#N/A,FALSE,"Indice"}</definedName>
    <definedName name="io" hidden="1">{#N/A,#N/A,FALSE,"Indice"}</definedName>
    <definedName name="iou" hidden="1">{#N/A,#N/A,FALSE,"B3";#N/A,#N/A,FALSE,"B2";#N/A,#N/A,FALSE,"B1"}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khjkjkjkl" hidden="1">{#N/A,#N/A,FALSE,"B3";#N/A,#N/A,FALSE,"B2";#N/A,#N/A,FALSE,"B1"}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l" hidden="1">{#N/A,#N/A,FALSE,"B3";#N/A,#N/A,FALSE,"B2";#N/A,#N/A,FALSE,"B1"}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rco" hidden="1">{#N/A,#N/A,FALSE,"Indice"}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k" hidden="1">{#N/A,#N/A,FALSE,"B3";#N/A,#N/A,FALSE,"B2";#N/A,#N/A,FALSE,"B1"}</definedName>
    <definedName name="old" hidden="1">{#N/A,#N/A,FALSE,"A4";#N/A,#N/A,FALSE,"A3";#N/A,#N/A,FALSE,"A2";#N/A,#N/A,FALSE,"A1"}</definedName>
    <definedName name="pippo" hidden="1">{#N/A,#N/A,FALSE,"Indice"}</definedName>
    <definedName name="pluto" hidden="1">{#N/A,#N/A,FALSE,"Indice"}</definedName>
    <definedName name="pppppppppppppppp" hidden="1">{#N/A,#N/A,FALSE,"B1";#N/A,#N/A,FALSE,"B2";#N/A,#N/A,FALSE,"B3";#N/A,#N/A,FALSE,"A4";#N/A,#N/A,FALSE,"A3";#N/A,#N/A,FALSE,"A2";#N/A,#N/A,FALSE,"A1";#N/A,#N/A,FALSE,"Indice"}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W" hidden="1">{#N/A,#N/A,FALSE,"Indice"}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" hidden="1">{#N/A,#N/A,FALSE,"B1";#N/A,#N/A,FALSE,"B2";#N/A,#N/A,FALSE,"B3";#N/A,#N/A,FALSE,"A4";#N/A,#N/A,FALSE,"A3";#N/A,#N/A,FALSE,"A2";#N/A,#N/A,FALSE,"A1";#N/A,#N/A,FALSE,"Indice"}</definedName>
    <definedName name="td" hidden="1">{#N/A,#N/A,FALSE,"Indice"}</definedName>
    <definedName name="tre" hidden="1">{#N/A,#N/A,FALSE,"Indice"}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wrn.Danilo." hidden="1">{#N/A,#N/A,TRUE,"Main Issues";#N/A,#N/A,TRUE,"Income statement ($)"}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9" i="1" l="1"/>
  <c r="H558" i="1"/>
  <c r="H557" i="1"/>
  <c r="H556" i="1" s="1"/>
  <c r="H555" i="1"/>
  <c r="H554" i="1"/>
  <c r="H553" i="1"/>
  <c r="H552" i="1"/>
  <c r="H551" i="1"/>
  <c r="H548" i="1"/>
  <c r="H547" i="1"/>
  <c r="H546" i="1"/>
  <c r="H545" i="1"/>
  <c r="H544" i="1"/>
  <c r="H543" i="1"/>
  <c r="H542" i="1"/>
  <c r="H541" i="1"/>
  <c r="H540" i="1"/>
  <c r="H539" i="1"/>
  <c r="H538" i="1"/>
  <c r="H537" i="1" s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 s="1"/>
  <c r="H522" i="1" s="1"/>
  <c r="H521" i="1"/>
  <c r="H520" i="1"/>
  <c r="H518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 s="1"/>
  <c r="H493" i="1" s="1"/>
  <c r="H491" i="1" s="1"/>
  <c r="H494" i="1"/>
  <c r="H492" i="1"/>
  <c r="H489" i="1"/>
  <c r="H488" i="1"/>
  <c r="H490" i="1" s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87" i="1" s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 s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 s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 s="1"/>
  <c r="H405" i="1"/>
  <c r="H404" i="1"/>
  <c r="H403" i="1"/>
  <c r="H402" i="1"/>
  <c r="H401" i="1"/>
  <c r="H400" i="1"/>
  <c r="H399" i="1"/>
  <c r="H398" i="1"/>
  <c r="H397" i="1" s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 s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 s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 s="1"/>
  <c r="H309" i="1" s="1"/>
  <c r="H308" i="1" s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 s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 s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 s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 s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 s="1"/>
  <c r="H112" i="1"/>
  <c r="H111" i="1"/>
  <c r="H110" i="1"/>
  <c r="H109" i="1" s="1"/>
  <c r="H99" i="1" s="1"/>
  <c r="H108" i="1"/>
  <c r="H107" i="1"/>
  <c r="H106" i="1"/>
  <c r="H105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 s="1"/>
  <c r="H44" i="1" s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 s="1"/>
  <c r="H4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F163" i="1" l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162" i="1"/>
  <c r="E163" i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162" i="1"/>
  <c r="H136" i="1"/>
  <c r="H364" i="1"/>
  <c r="H469" i="1"/>
  <c r="H519" i="1"/>
  <c r="H517" i="1" s="1"/>
  <c r="H549" i="1" s="1"/>
  <c r="H560" i="1"/>
  <c r="H550" i="1" l="1"/>
  <c r="H561" i="1" s="1"/>
</calcChain>
</file>

<file path=xl/sharedStrings.xml><?xml version="1.0" encoding="utf-8"?>
<sst xmlns="http://schemas.openxmlformats.org/spreadsheetml/2006/main" count="1247" uniqueCount="1128">
  <si>
    <t>Codice Azienda -------&gt;</t>
  </si>
  <si>
    <t>inserire Anno solo nella prima cella</t>
  </si>
  <si>
    <t>inserire mese per esteso solo nella prima cella</t>
  </si>
  <si>
    <t>Colonna nella quale inserire i dati in €/unità</t>
  </si>
  <si>
    <t>Fattore di ordinamento</t>
  </si>
  <si>
    <t>Cons</t>
  </si>
  <si>
    <t>CODICE</t>
  </si>
  <si>
    <t>VOCE NUOVO MODELLO CE (1)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</si>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</sst>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sz val="8.5"/>
      <name val="MS Sans Serif"/>
      <family val="2"/>
    </font>
    <font>
      <b/>
      <sz val="8.5"/>
      <name val="MS Sans Serif"/>
    </font>
    <font>
      <b/>
      <sz val="8.5"/>
      <name val="MS Sans Serif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2" fillId="3" borderId="0" xfId="1" applyFont="1" applyFill="1" applyAlignment="1">
      <alignment horizontal="right" vertical="center"/>
    </xf>
    <xf numFmtId="49" fontId="1" fillId="4" borderId="1" xfId="1" applyNumberFormat="1" applyFill="1" applyBorder="1" applyAlignment="1" applyProtection="1">
      <alignment horizontal="center" vertical="center"/>
      <protection locked="0"/>
    </xf>
    <xf numFmtId="0" fontId="2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6" fillId="2" borderId="2" xfId="1" quotePrefix="1" applyFont="1" applyFill="1" applyBorder="1" applyAlignment="1">
      <alignment horizontal="center" vertical="center"/>
    </xf>
    <xf numFmtId="0" fontId="6" fillId="4" borderId="2" xfId="1" quotePrefix="1" applyFont="1" applyFill="1" applyBorder="1" applyAlignment="1">
      <alignment horizontal="center" vertical="center"/>
    </xf>
    <xf numFmtId="0" fontId="6" fillId="4" borderId="2" xfId="1" quotePrefix="1" applyFont="1" applyFill="1" applyBorder="1" applyAlignment="1">
      <alignment horizontal="center" vertical="center" wrapText="1"/>
    </xf>
    <xf numFmtId="0" fontId="4" fillId="3" borderId="0" xfId="1" applyFont="1" applyFill="1" applyAlignment="1">
      <alignment vertical="center"/>
    </xf>
    <xf numFmtId="0" fontId="1" fillId="3" borderId="0" xfId="1" quotePrefix="1" applyFill="1" applyAlignment="1">
      <alignment vertical="center"/>
    </xf>
    <xf numFmtId="0" fontId="4" fillId="0" borderId="0" xfId="1" quotePrefix="1" applyFont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3" borderId="3" xfId="1" quotePrefix="1" applyFont="1" applyFill="1" applyBorder="1" applyAlignment="1">
      <alignment vertical="center"/>
    </xf>
    <xf numFmtId="0" fontId="4" fillId="3" borderId="3" xfId="1" quotePrefix="1" applyFont="1" applyFill="1" applyBorder="1" applyAlignment="1">
      <alignment vertical="center" wrapText="1"/>
    </xf>
    <xf numFmtId="0" fontId="4" fillId="3" borderId="3" xfId="1" quotePrefix="1" applyFont="1" applyFill="1" applyBorder="1" applyAlignment="1" applyProtection="1">
      <alignment horizontal="center" vertical="center"/>
      <protection locked="0"/>
    </xf>
    <xf numFmtId="14" fontId="4" fillId="3" borderId="3" xfId="1" applyNumberFormat="1" applyFont="1" applyFill="1" applyBorder="1" applyAlignment="1" applyProtection="1">
      <alignment horizontal="center" vertical="center"/>
      <protection locked="0"/>
    </xf>
    <xf numFmtId="164" fontId="1" fillId="3" borderId="3" xfId="2" quotePrefix="1" applyNumberFormat="1" applyFont="1" applyFill="1" applyBorder="1" applyAlignment="1" applyProtection="1">
      <alignment vertical="center"/>
      <protection locked="0"/>
    </xf>
    <xf numFmtId="164" fontId="1" fillId="5" borderId="3" xfId="2" quotePrefix="1" applyNumberFormat="1" applyFont="1" applyFill="1" applyBorder="1" applyAlignment="1" applyProtection="1">
      <alignment vertical="center"/>
      <protection locked="0"/>
    </xf>
    <xf numFmtId="0" fontId="4" fillId="3" borderId="3" xfId="1" quotePrefix="1" applyFont="1" applyFill="1" applyBorder="1" applyAlignment="1">
      <alignment horizontal="center" vertical="center"/>
    </xf>
    <xf numFmtId="164" fontId="1" fillId="3" borderId="3" xfId="2" applyNumberFormat="1" applyFont="1" applyFill="1" applyBorder="1" applyAlignment="1" applyProtection="1">
      <alignment vertical="center"/>
      <protection locked="0"/>
    </xf>
    <xf numFmtId="164" fontId="1" fillId="5" borderId="3" xfId="2" applyNumberFormat="1" applyFont="1" applyFill="1" applyBorder="1" applyAlignment="1" applyProtection="1">
      <alignment vertical="center"/>
      <protection locked="0"/>
    </xf>
    <xf numFmtId="0" fontId="4" fillId="2" borderId="3" xfId="1" quotePrefix="1" applyFont="1" applyFill="1" applyBorder="1" applyAlignment="1">
      <alignment vertical="center"/>
    </xf>
    <xf numFmtId="14" fontId="4" fillId="3" borderId="3" xfId="1" quotePrefix="1" applyNumberFormat="1" applyFont="1" applyFill="1" applyBorder="1" applyAlignment="1">
      <alignment horizontal="center" vertical="center"/>
    </xf>
  </cellXfs>
  <cellStyles count="3">
    <cellStyle name="Migliaia 2" xfId="2"/>
    <cellStyle name="Normale" xfId="0" builtinId="0"/>
    <cellStyle name="Normale_Nuovo_CE_protetto_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2</xdr:row>
      <xdr:rowOff>30480</xdr:rowOff>
    </xdr:from>
    <xdr:to>
      <xdr:col>4</xdr:col>
      <xdr:colOff>373380</xdr:colOff>
      <xdr:row>2</xdr:row>
      <xdr:rowOff>236220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45580" y="586740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403860</xdr:colOff>
      <xdr:row>2</xdr:row>
      <xdr:rowOff>30480</xdr:rowOff>
    </xdr:from>
    <xdr:to>
      <xdr:col>5</xdr:col>
      <xdr:colOff>403860</xdr:colOff>
      <xdr:row>2</xdr:row>
      <xdr:rowOff>259080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299960" y="58674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1</xdr:row>
      <xdr:rowOff>373380</xdr:rowOff>
    </xdr:from>
    <xdr:to>
      <xdr:col>6</xdr:col>
      <xdr:colOff>609600</xdr:colOff>
      <xdr:row>2</xdr:row>
      <xdr:rowOff>251460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366760" y="54102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Clienti%20Milano\Valutazioni\Finmeccanica\Princing\Elicotte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CF\Clienti%20Milano\Valutazioni\Finmeccanica\Princing\Elicotte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Q662"/>
  <sheetViews>
    <sheetView tabSelected="1" topLeftCell="B1" zoomScaleNormal="100" zoomScaleSheetLayoutView="100" workbookViewId="0">
      <selection activeCell="B1" sqref="B1:H561"/>
    </sheetView>
  </sheetViews>
  <sheetFormatPr defaultColWidth="9.109375" defaultRowHeight="12.6" x14ac:dyDescent="0.3"/>
  <cols>
    <col min="1" max="1" width="12.109375" style="1" hidden="1" customWidth="1"/>
    <col min="2" max="2" width="5.44140625" style="2" bestFit="1" customWidth="1"/>
    <col min="3" max="3" width="9.109375" style="1"/>
    <col min="4" max="4" width="75.44140625" style="1" bestFit="1" customWidth="1"/>
    <col min="5" max="5" width="10.5546875" style="1" customWidth="1"/>
    <col min="6" max="6" width="12.5546875" style="1" bestFit="1" customWidth="1"/>
    <col min="7" max="8" width="18.44140625" style="1" customWidth="1"/>
    <col min="9" max="16384" width="9.109375" style="1"/>
  </cols>
  <sheetData>
    <row r="1" spans="1:17" ht="13.2" thickBot="1" x14ac:dyDescent="0.35">
      <c r="C1" s="2"/>
      <c r="D1" s="3" t="s">
        <v>0</v>
      </c>
      <c r="E1" s="4" t="s">
        <v>1127</v>
      </c>
      <c r="F1" s="2"/>
      <c r="G1" s="5"/>
      <c r="H1" s="5"/>
      <c r="I1" s="2"/>
      <c r="J1" s="2"/>
      <c r="K1" s="2"/>
      <c r="L1" s="2"/>
      <c r="M1" s="2"/>
      <c r="N1" s="2"/>
      <c r="O1" s="2"/>
      <c r="P1" s="2"/>
      <c r="Q1" s="2"/>
    </row>
    <row r="2" spans="1:17" ht="30.6" x14ac:dyDescent="0.3">
      <c r="C2" s="2"/>
      <c r="D2" s="6"/>
      <c r="E2" s="7" t="s">
        <v>1</v>
      </c>
      <c r="F2" s="7" t="s">
        <v>2</v>
      </c>
      <c r="G2" s="7" t="s">
        <v>3</v>
      </c>
      <c r="H2" s="8"/>
      <c r="I2" s="2"/>
      <c r="J2" s="2"/>
      <c r="K2" s="2"/>
      <c r="L2" s="2"/>
      <c r="M2" s="2"/>
      <c r="N2" s="2"/>
      <c r="O2" s="2"/>
      <c r="P2" s="2"/>
      <c r="Q2" s="2"/>
    </row>
    <row r="3" spans="1:17" ht="20.399999999999999" x14ac:dyDescent="0.3">
      <c r="A3" s="9" t="s">
        <v>4</v>
      </c>
      <c r="B3" s="10" t="s">
        <v>5</v>
      </c>
      <c r="C3" s="11" t="s">
        <v>6</v>
      </c>
      <c r="D3" s="12" t="s">
        <v>7</v>
      </c>
      <c r="E3" s="2"/>
      <c r="F3" s="13"/>
      <c r="G3" s="14"/>
      <c r="H3" s="14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15">
        <v>1</v>
      </c>
      <c r="B4" s="16"/>
      <c r="C4" s="17" t="s">
        <v>8</v>
      </c>
      <c r="D4" s="18" t="s">
        <v>9</v>
      </c>
      <c r="E4" s="19">
        <v>2021</v>
      </c>
      <c r="F4" s="20">
        <v>44196</v>
      </c>
      <c r="G4" s="21">
        <v>56637523.890000001</v>
      </c>
      <c r="H4" s="22">
        <f>(H5+H14+H29+H34)</f>
        <v>56637523.890000001</v>
      </c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15">
        <v>2</v>
      </c>
      <c r="B5" s="16"/>
      <c r="C5" s="17" t="s">
        <v>10</v>
      </c>
      <c r="D5" s="18" t="s">
        <v>11</v>
      </c>
      <c r="E5" s="23">
        <f>E4</f>
        <v>2021</v>
      </c>
      <c r="F5" s="20">
        <f>+F4</f>
        <v>44196</v>
      </c>
      <c r="G5" s="21">
        <v>56637523.890000001</v>
      </c>
      <c r="H5" s="22">
        <f>+H6+H13</f>
        <v>56637523.890000001</v>
      </c>
      <c r="I5" s="2"/>
      <c r="J5" s="2"/>
      <c r="K5" s="2"/>
      <c r="L5" s="2"/>
      <c r="M5" s="2"/>
      <c r="N5" s="2"/>
      <c r="O5" s="2"/>
      <c r="P5" s="2"/>
      <c r="Q5" s="2"/>
    </row>
    <row r="6" spans="1:17" x14ac:dyDescent="0.3">
      <c r="A6" s="15">
        <v>3</v>
      </c>
      <c r="B6" s="16"/>
      <c r="C6" s="17" t="s">
        <v>12</v>
      </c>
      <c r="D6" s="18" t="s">
        <v>13</v>
      </c>
      <c r="E6" s="23">
        <f t="shared" ref="E6:E69" si="0">E5</f>
        <v>2021</v>
      </c>
      <c r="F6" s="20">
        <f t="shared" ref="F6:F69" si="1">+F5</f>
        <v>44196</v>
      </c>
      <c r="G6" s="21">
        <v>52479232.890000001</v>
      </c>
      <c r="H6" s="22">
        <f>+H7+H8+H9+H12</f>
        <v>52479232.890000001</v>
      </c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A7" s="15">
        <v>4</v>
      </c>
      <c r="B7" s="16"/>
      <c r="C7" s="17" t="s">
        <v>14</v>
      </c>
      <c r="D7" s="18" t="s">
        <v>15</v>
      </c>
      <c r="E7" s="23">
        <f t="shared" si="0"/>
        <v>2021</v>
      </c>
      <c r="F7" s="20">
        <f t="shared" si="1"/>
        <v>44196</v>
      </c>
      <c r="G7" s="24">
        <v>0</v>
      </c>
      <c r="H7" s="24">
        <f>+G7</f>
        <v>0</v>
      </c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15">
        <v>5</v>
      </c>
      <c r="B8" s="16"/>
      <c r="C8" s="17" t="s">
        <v>16</v>
      </c>
      <c r="D8" s="18" t="s">
        <v>17</v>
      </c>
      <c r="E8" s="23">
        <f t="shared" si="0"/>
        <v>2021</v>
      </c>
      <c r="F8" s="20">
        <f t="shared" si="1"/>
        <v>44196</v>
      </c>
      <c r="G8" s="24">
        <v>232354</v>
      </c>
      <c r="H8" s="24">
        <f t="shared" ref="H8:H13" si="2">+G8</f>
        <v>232354</v>
      </c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15">
        <v>6</v>
      </c>
      <c r="B9" s="16"/>
      <c r="C9" s="17" t="s">
        <v>18</v>
      </c>
      <c r="D9" s="18" t="s">
        <v>19</v>
      </c>
      <c r="E9" s="23">
        <f t="shared" si="0"/>
        <v>2021</v>
      </c>
      <c r="F9" s="20">
        <f t="shared" si="1"/>
        <v>44196</v>
      </c>
      <c r="G9" s="24">
        <v>52246878.890000001</v>
      </c>
      <c r="H9" s="25">
        <f>+H10+H11</f>
        <v>52246878.890000001</v>
      </c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15">
        <v>7</v>
      </c>
      <c r="B10" s="16"/>
      <c r="C10" s="17" t="s">
        <v>20</v>
      </c>
      <c r="D10" s="18" t="s">
        <v>21</v>
      </c>
      <c r="E10" s="23">
        <f t="shared" si="0"/>
        <v>2021</v>
      </c>
      <c r="F10" s="20">
        <f t="shared" si="1"/>
        <v>44196</v>
      </c>
      <c r="G10" s="24">
        <v>13602364.15</v>
      </c>
      <c r="H10" s="24">
        <f t="shared" si="2"/>
        <v>13602364.15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15">
        <v>8</v>
      </c>
      <c r="B11" s="26"/>
      <c r="C11" s="17" t="s">
        <v>22</v>
      </c>
      <c r="D11" s="18" t="s">
        <v>23</v>
      </c>
      <c r="E11" s="23">
        <f t="shared" si="0"/>
        <v>2021</v>
      </c>
      <c r="F11" s="20">
        <f t="shared" si="1"/>
        <v>44196</v>
      </c>
      <c r="G11" s="24">
        <v>38644514.740000002</v>
      </c>
      <c r="H11" s="24">
        <f t="shared" si="2"/>
        <v>38644514.740000002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15">
        <v>9</v>
      </c>
      <c r="B12" s="16"/>
      <c r="C12" s="17" t="s">
        <v>24</v>
      </c>
      <c r="D12" s="18" t="s">
        <v>25</v>
      </c>
      <c r="E12" s="23">
        <f t="shared" si="0"/>
        <v>2021</v>
      </c>
      <c r="F12" s="20">
        <f t="shared" si="1"/>
        <v>44196</v>
      </c>
      <c r="G12" s="24">
        <v>0</v>
      </c>
      <c r="H12" s="24">
        <f t="shared" si="2"/>
        <v>0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15">
        <v>10</v>
      </c>
      <c r="B13" s="16"/>
      <c r="C13" s="17" t="s">
        <v>26</v>
      </c>
      <c r="D13" s="18" t="s">
        <v>27</v>
      </c>
      <c r="E13" s="23">
        <f t="shared" si="0"/>
        <v>2021</v>
      </c>
      <c r="F13" s="20">
        <f t="shared" si="1"/>
        <v>44196</v>
      </c>
      <c r="G13" s="24">
        <v>4158291</v>
      </c>
      <c r="H13" s="24">
        <f t="shared" si="2"/>
        <v>4158291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15">
        <v>11</v>
      </c>
      <c r="B14" s="16"/>
      <c r="C14" s="17" t="s">
        <v>28</v>
      </c>
      <c r="D14" s="18" t="s">
        <v>29</v>
      </c>
      <c r="E14" s="23">
        <f t="shared" si="0"/>
        <v>2021</v>
      </c>
      <c r="F14" s="20">
        <f t="shared" si="1"/>
        <v>44196</v>
      </c>
      <c r="G14" s="24">
        <v>0</v>
      </c>
      <c r="H14" s="25">
        <f>+H15+H20+H23</f>
        <v>0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15">
        <v>12</v>
      </c>
      <c r="B15" s="16"/>
      <c r="C15" s="17" t="s">
        <v>30</v>
      </c>
      <c r="D15" s="18" t="s">
        <v>31</v>
      </c>
      <c r="E15" s="23">
        <f t="shared" si="0"/>
        <v>2021</v>
      </c>
      <c r="F15" s="20">
        <f t="shared" si="1"/>
        <v>44196</v>
      </c>
      <c r="G15" s="24">
        <v>0</v>
      </c>
      <c r="H15" s="25">
        <f>+H16+H17+H18+H19</f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15">
        <v>13</v>
      </c>
      <c r="B16" s="16"/>
      <c r="C16" s="17" t="s">
        <v>32</v>
      </c>
      <c r="D16" s="18" t="s">
        <v>33</v>
      </c>
      <c r="E16" s="23">
        <f t="shared" si="0"/>
        <v>2021</v>
      </c>
      <c r="F16" s="20">
        <f t="shared" si="1"/>
        <v>44196</v>
      </c>
      <c r="G16" s="24">
        <v>0</v>
      </c>
      <c r="H16" s="24">
        <f>+G16</f>
        <v>0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20.399999999999999" x14ac:dyDescent="0.3">
      <c r="A17" s="15">
        <v>14</v>
      </c>
      <c r="B17" s="26"/>
      <c r="C17" s="17" t="s">
        <v>34</v>
      </c>
      <c r="D17" s="18" t="s">
        <v>35</v>
      </c>
      <c r="E17" s="23">
        <f t="shared" si="0"/>
        <v>2021</v>
      </c>
      <c r="F17" s="20">
        <f t="shared" si="1"/>
        <v>44196</v>
      </c>
      <c r="G17" s="24">
        <v>0</v>
      </c>
      <c r="H17" s="24">
        <f>+G17</f>
        <v>0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20.399999999999999" x14ac:dyDescent="0.3">
      <c r="A18" s="15">
        <v>15</v>
      </c>
      <c r="B18" s="16"/>
      <c r="C18" s="17" t="s">
        <v>36</v>
      </c>
      <c r="D18" s="18" t="s">
        <v>37</v>
      </c>
      <c r="E18" s="23">
        <f t="shared" si="0"/>
        <v>2021</v>
      </c>
      <c r="F18" s="20">
        <f t="shared" si="1"/>
        <v>44196</v>
      </c>
      <c r="G18" s="24">
        <v>0</v>
      </c>
      <c r="H18" s="24">
        <f>+G18</f>
        <v>0</v>
      </c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15">
        <v>16</v>
      </c>
      <c r="B19" s="16"/>
      <c r="C19" s="17" t="s">
        <v>38</v>
      </c>
      <c r="D19" s="18" t="s">
        <v>39</v>
      </c>
      <c r="E19" s="23">
        <f t="shared" si="0"/>
        <v>2021</v>
      </c>
      <c r="F19" s="20">
        <f t="shared" si="1"/>
        <v>44196</v>
      </c>
      <c r="G19" s="24">
        <v>0</v>
      </c>
      <c r="H19" s="24">
        <f>+G19</f>
        <v>0</v>
      </c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15">
        <v>17</v>
      </c>
      <c r="B20" s="16"/>
      <c r="C20" s="17" t="s">
        <v>40</v>
      </c>
      <c r="D20" s="18" t="s">
        <v>41</v>
      </c>
      <c r="E20" s="23">
        <f t="shared" si="0"/>
        <v>2021</v>
      </c>
      <c r="F20" s="20">
        <f t="shared" si="1"/>
        <v>44196</v>
      </c>
      <c r="G20" s="24">
        <v>0</v>
      </c>
      <c r="H20" s="25">
        <f>+H21+H22</f>
        <v>0</v>
      </c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15">
        <v>18</v>
      </c>
      <c r="B21" s="16" t="s">
        <v>42</v>
      </c>
      <c r="C21" s="17" t="s">
        <v>43</v>
      </c>
      <c r="D21" s="18" t="s">
        <v>44</v>
      </c>
      <c r="E21" s="23">
        <f t="shared" si="0"/>
        <v>2021</v>
      </c>
      <c r="F21" s="20">
        <f t="shared" si="1"/>
        <v>44196</v>
      </c>
      <c r="G21" s="24">
        <v>0</v>
      </c>
      <c r="H21" s="24">
        <f>+G21</f>
        <v>0</v>
      </c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15">
        <v>19</v>
      </c>
      <c r="B22" s="26" t="s">
        <v>42</v>
      </c>
      <c r="C22" s="17" t="s">
        <v>45</v>
      </c>
      <c r="D22" s="18" t="s">
        <v>46</v>
      </c>
      <c r="E22" s="23">
        <f t="shared" si="0"/>
        <v>2021</v>
      </c>
      <c r="F22" s="20">
        <f t="shared" si="1"/>
        <v>44196</v>
      </c>
      <c r="G22" s="24">
        <v>0</v>
      </c>
      <c r="H22" s="24">
        <f>+G22</f>
        <v>0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15">
        <v>20</v>
      </c>
      <c r="B23" s="26"/>
      <c r="C23" s="17" t="s">
        <v>47</v>
      </c>
      <c r="D23" s="18" t="s">
        <v>48</v>
      </c>
      <c r="E23" s="23">
        <f t="shared" si="0"/>
        <v>2021</v>
      </c>
      <c r="F23" s="20">
        <f t="shared" si="1"/>
        <v>44196</v>
      </c>
      <c r="G23" s="24">
        <v>0</v>
      </c>
      <c r="H23" s="25">
        <f>+H24+H25+H26+H27+H28</f>
        <v>0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15">
        <v>21</v>
      </c>
      <c r="B24" s="26"/>
      <c r="C24" s="17" t="s">
        <v>49</v>
      </c>
      <c r="D24" s="18" t="s">
        <v>50</v>
      </c>
      <c r="E24" s="23">
        <f t="shared" si="0"/>
        <v>2021</v>
      </c>
      <c r="F24" s="20">
        <f t="shared" si="1"/>
        <v>44196</v>
      </c>
      <c r="G24" s="24">
        <v>0</v>
      </c>
      <c r="H24" s="24">
        <f t="shared" ref="H24:H34" si="3">+G24</f>
        <v>0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15">
        <v>22</v>
      </c>
      <c r="B25" s="26"/>
      <c r="C25" s="17" t="s">
        <v>51</v>
      </c>
      <c r="D25" s="18" t="s">
        <v>52</v>
      </c>
      <c r="E25" s="23">
        <f t="shared" si="0"/>
        <v>2021</v>
      </c>
      <c r="F25" s="20">
        <f t="shared" si="1"/>
        <v>44196</v>
      </c>
      <c r="G25" s="24">
        <v>0</v>
      </c>
      <c r="H25" s="24">
        <f t="shared" si="3"/>
        <v>0</v>
      </c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15">
        <v>23</v>
      </c>
      <c r="B26" s="26"/>
      <c r="C26" s="17" t="s">
        <v>53</v>
      </c>
      <c r="D26" s="18" t="s">
        <v>54</v>
      </c>
      <c r="E26" s="23">
        <f t="shared" si="0"/>
        <v>2021</v>
      </c>
      <c r="F26" s="20">
        <f t="shared" si="1"/>
        <v>44196</v>
      </c>
      <c r="G26" s="24">
        <v>0</v>
      </c>
      <c r="H26" s="24">
        <f t="shared" si="3"/>
        <v>0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15">
        <v>24</v>
      </c>
      <c r="B27" s="26"/>
      <c r="C27" s="17" t="s">
        <v>55</v>
      </c>
      <c r="D27" s="18" t="s">
        <v>56</v>
      </c>
      <c r="E27" s="23">
        <f t="shared" si="0"/>
        <v>2021</v>
      </c>
      <c r="F27" s="20">
        <f t="shared" si="1"/>
        <v>44196</v>
      </c>
      <c r="G27" s="24">
        <v>0</v>
      </c>
      <c r="H27" s="24">
        <f t="shared" si="3"/>
        <v>0</v>
      </c>
      <c r="I27" s="2"/>
      <c r="J27" s="2"/>
      <c r="K27" s="2"/>
      <c r="L27" s="2"/>
      <c r="M27" s="2"/>
      <c r="N27" s="2"/>
      <c r="O27" s="2"/>
      <c r="P27" s="2"/>
      <c r="Q27" s="2"/>
    </row>
    <row r="28" spans="1:17" ht="20.399999999999999" x14ac:dyDescent="0.3">
      <c r="A28" s="15">
        <v>25</v>
      </c>
      <c r="B28" s="26"/>
      <c r="C28" s="17" t="s">
        <v>57</v>
      </c>
      <c r="D28" s="18" t="s">
        <v>58</v>
      </c>
      <c r="E28" s="23">
        <f t="shared" si="0"/>
        <v>2021</v>
      </c>
      <c r="F28" s="20">
        <f t="shared" si="1"/>
        <v>44196</v>
      </c>
      <c r="G28" s="24">
        <v>0</v>
      </c>
      <c r="H28" s="24">
        <f t="shared" si="3"/>
        <v>0</v>
      </c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15">
        <v>26</v>
      </c>
      <c r="B29" s="26"/>
      <c r="C29" s="17" t="s">
        <v>59</v>
      </c>
      <c r="D29" s="18" t="s">
        <v>60</v>
      </c>
      <c r="E29" s="23">
        <f t="shared" si="0"/>
        <v>2021</v>
      </c>
      <c r="F29" s="20">
        <f t="shared" si="1"/>
        <v>44196</v>
      </c>
      <c r="G29" s="24">
        <v>0</v>
      </c>
      <c r="H29" s="25">
        <f>+H30+H31+H32+H33</f>
        <v>0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15">
        <v>27</v>
      </c>
      <c r="B30" s="26"/>
      <c r="C30" s="17" t="s">
        <v>61</v>
      </c>
      <c r="D30" s="18" t="s">
        <v>62</v>
      </c>
      <c r="E30" s="23">
        <f t="shared" si="0"/>
        <v>2021</v>
      </c>
      <c r="F30" s="20">
        <f t="shared" si="1"/>
        <v>44196</v>
      </c>
      <c r="G30" s="24">
        <v>0</v>
      </c>
      <c r="H30" s="24">
        <f t="shared" si="3"/>
        <v>0</v>
      </c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15">
        <v>28</v>
      </c>
      <c r="B31" s="26"/>
      <c r="C31" s="17" t="s">
        <v>63</v>
      </c>
      <c r="D31" s="18" t="s">
        <v>64</v>
      </c>
      <c r="E31" s="23">
        <f t="shared" si="0"/>
        <v>2021</v>
      </c>
      <c r="F31" s="20">
        <f t="shared" si="1"/>
        <v>44196</v>
      </c>
      <c r="G31" s="24">
        <v>0</v>
      </c>
      <c r="H31" s="24">
        <f t="shared" si="3"/>
        <v>0</v>
      </c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15">
        <v>29</v>
      </c>
      <c r="B32" s="26"/>
      <c r="C32" s="17" t="s">
        <v>65</v>
      </c>
      <c r="D32" s="18" t="s">
        <v>66</v>
      </c>
      <c r="E32" s="23">
        <f t="shared" si="0"/>
        <v>2021</v>
      </c>
      <c r="F32" s="20">
        <f t="shared" si="1"/>
        <v>44196</v>
      </c>
      <c r="G32" s="24">
        <v>0</v>
      </c>
      <c r="H32" s="24">
        <f t="shared" si="3"/>
        <v>0</v>
      </c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">
      <c r="A33" s="15">
        <v>30</v>
      </c>
      <c r="B33" s="16"/>
      <c r="C33" s="17" t="s">
        <v>67</v>
      </c>
      <c r="D33" s="18" t="s">
        <v>68</v>
      </c>
      <c r="E33" s="23">
        <f t="shared" si="0"/>
        <v>2021</v>
      </c>
      <c r="F33" s="20">
        <f t="shared" si="1"/>
        <v>44196</v>
      </c>
      <c r="G33" s="24">
        <v>0</v>
      </c>
      <c r="H33" s="24">
        <f t="shared" si="3"/>
        <v>0</v>
      </c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">
      <c r="A34" s="15">
        <v>31</v>
      </c>
      <c r="B34" s="16"/>
      <c r="C34" s="17" t="s">
        <v>69</v>
      </c>
      <c r="D34" s="18" t="s">
        <v>70</v>
      </c>
      <c r="E34" s="23">
        <f t="shared" si="0"/>
        <v>2021</v>
      </c>
      <c r="F34" s="20">
        <f t="shared" si="1"/>
        <v>44196</v>
      </c>
      <c r="G34" s="24">
        <v>0</v>
      </c>
      <c r="H34" s="25">
        <f t="shared" si="3"/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A35" s="15">
        <v>32</v>
      </c>
      <c r="B35" s="26"/>
      <c r="C35" s="17" t="s">
        <v>71</v>
      </c>
      <c r="D35" s="18" t="s">
        <v>72</v>
      </c>
      <c r="E35" s="23">
        <f t="shared" si="0"/>
        <v>2021</v>
      </c>
      <c r="F35" s="20">
        <f t="shared" si="1"/>
        <v>44196</v>
      </c>
      <c r="G35" s="24">
        <v>0</v>
      </c>
      <c r="H35" s="25">
        <f>+H36+H37</f>
        <v>0</v>
      </c>
      <c r="I35" s="2"/>
      <c r="J35" s="2"/>
      <c r="K35" s="2"/>
      <c r="L35" s="2"/>
      <c r="M35" s="2"/>
      <c r="N35" s="2"/>
      <c r="O35" s="2"/>
      <c r="P35" s="2"/>
      <c r="Q35" s="2"/>
    </row>
    <row r="36" spans="1:17" ht="20.399999999999999" x14ac:dyDescent="0.3">
      <c r="A36" s="15">
        <v>33</v>
      </c>
      <c r="B36" s="26"/>
      <c r="C36" s="17" t="s">
        <v>73</v>
      </c>
      <c r="D36" s="18" t="s">
        <v>74</v>
      </c>
      <c r="E36" s="23">
        <f t="shared" si="0"/>
        <v>2021</v>
      </c>
      <c r="F36" s="20">
        <f t="shared" si="1"/>
        <v>44196</v>
      </c>
      <c r="G36" s="24">
        <v>0</v>
      </c>
      <c r="H36" s="24">
        <f>+G36</f>
        <v>0</v>
      </c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">
      <c r="A37" s="15">
        <v>34</v>
      </c>
      <c r="B37" s="26"/>
      <c r="C37" s="17" t="s">
        <v>75</v>
      </c>
      <c r="D37" s="18" t="s">
        <v>76</v>
      </c>
      <c r="E37" s="23">
        <f t="shared" si="0"/>
        <v>2021</v>
      </c>
      <c r="F37" s="20">
        <f t="shared" si="1"/>
        <v>44196</v>
      </c>
      <c r="G37" s="24">
        <v>0</v>
      </c>
      <c r="H37" s="24">
        <f>+G37</f>
        <v>0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">
      <c r="A38" s="15">
        <v>35</v>
      </c>
      <c r="B38" s="26"/>
      <c r="C38" s="17" t="s">
        <v>77</v>
      </c>
      <c r="D38" s="18" t="s">
        <v>78</v>
      </c>
      <c r="E38" s="23">
        <f t="shared" si="0"/>
        <v>2021</v>
      </c>
      <c r="F38" s="20">
        <f t="shared" si="1"/>
        <v>44196</v>
      </c>
      <c r="G38" s="24">
        <v>920837.18</v>
      </c>
      <c r="H38" s="25">
        <f>+H39+H40+H41+H42+H43</f>
        <v>920837.18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20.399999999999999" x14ac:dyDescent="0.3">
      <c r="A39" s="15">
        <v>36</v>
      </c>
      <c r="B39" s="26"/>
      <c r="C39" s="17" t="s">
        <v>79</v>
      </c>
      <c r="D39" s="18" t="s">
        <v>80</v>
      </c>
      <c r="E39" s="23">
        <f t="shared" si="0"/>
        <v>2021</v>
      </c>
      <c r="F39" s="20">
        <f t="shared" si="1"/>
        <v>44196</v>
      </c>
      <c r="G39" s="24">
        <v>720480.01</v>
      </c>
      <c r="H39" s="24">
        <f>+G39</f>
        <v>720480.01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20.399999999999999" x14ac:dyDescent="0.3">
      <c r="A40" s="15">
        <v>37</v>
      </c>
      <c r="B40" s="26"/>
      <c r="C40" s="17" t="s">
        <v>81</v>
      </c>
      <c r="D40" s="18" t="s">
        <v>82</v>
      </c>
      <c r="E40" s="23">
        <f t="shared" si="0"/>
        <v>2021</v>
      </c>
      <c r="F40" s="20">
        <f t="shared" si="1"/>
        <v>44196</v>
      </c>
      <c r="G40" s="24">
        <v>200357.17</v>
      </c>
      <c r="H40" s="24">
        <f>+G40</f>
        <v>200357.17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20.399999999999999" x14ac:dyDescent="0.3">
      <c r="A41" s="15">
        <v>38</v>
      </c>
      <c r="B41" s="26"/>
      <c r="C41" s="17" t="s">
        <v>83</v>
      </c>
      <c r="D41" s="18" t="s">
        <v>84</v>
      </c>
      <c r="E41" s="23">
        <f t="shared" si="0"/>
        <v>2021</v>
      </c>
      <c r="F41" s="20">
        <f t="shared" si="1"/>
        <v>44196</v>
      </c>
      <c r="G41" s="24">
        <v>0</v>
      </c>
      <c r="H41" s="24">
        <f>+G41</f>
        <v>0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">
      <c r="A42" s="15">
        <v>39</v>
      </c>
      <c r="B42" s="26"/>
      <c r="C42" s="17" t="s">
        <v>85</v>
      </c>
      <c r="D42" s="18" t="s">
        <v>86</v>
      </c>
      <c r="E42" s="23">
        <f t="shared" si="0"/>
        <v>2021</v>
      </c>
      <c r="F42" s="20">
        <f t="shared" si="1"/>
        <v>44196</v>
      </c>
      <c r="G42" s="24">
        <v>0</v>
      </c>
      <c r="H42" s="24">
        <f>+G42</f>
        <v>0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">
      <c r="A43" s="15">
        <v>40</v>
      </c>
      <c r="B43" s="26"/>
      <c r="C43" s="17" t="s">
        <v>87</v>
      </c>
      <c r="D43" s="18" t="s">
        <v>88</v>
      </c>
      <c r="E43" s="23">
        <f t="shared" si="0"/>
        <v>2021</v>
      </c>
      <c r="F43" s="20">
        <f t="shared" si="1"/>
        <v>44196</v>
      </c>
      <c r="G43" s="24">
        <v>0</v>
      </c>
      <c r="H43" s="24">
        <f>+G43</f>
        <v>0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">
      <c r="A44" s="15">
        <v>41</v>
      </c>
      <c r="B44" s="26"/>
      <c r="C44" s="17" t="s">
        <v>89</v>
      </c>
      <c r="D44" s="18" t="s">
        <v>90</v>
      </c>
      <c r="E44" s="23">
        <f t="shared" si="0"/>
        <v>2021</v>
      </c>
      <c r="F44" s="20">
        <f t="shared" si="1"/>
        <v>44196</v>
      </c>
      <c r="G44" s="24">
        <v>126301902.24000001</v>
      </c>
      <c r="H44" s="25">
        <f>+H45+H84+H90+H91</f>
        <v>126301902.24000001</v>
      </c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">
      <c r="A45" s="15">
        <v>42</v>
      </c>
      <c r="B45" s="26"/>
      <c r="C45" s="17" t="s">
        <v>91</v>
      </c>
      <c r="D45" s="18" t="s">
        <v>92</v>
      </c>
      <c r="E45" s="23">
        <f t="shared" si="0"/>
        <v>2021</v>
      </c>
      <c r="F45" s="20">
        <f t="shared" si="1"/>
        <v>44196</v>
      </c>
      <c r="G45" s="24">
        <v>121096338.43000001</v>
      </c>
      <c r="H45" s="25">
        <f>+H46+H62+H63</f>
        <v>121096338.43000001</v>
      </c>
      <c r="I45" s="2"/>
      <c r="J45" s="2"/>
      <c r="K45" s="2"/>
      <c r="L45" s="2"/>
      <c r="M45" s="2"/>
      <c r="N45" s="2"/>
      <c r="O45" s="2"/>
      <c r="P45" s="2"/>
      <c r="Q45" s="2"/>
    </row>
    <row r="46" spans="1:17" ht="20.399999999999999" x14ac:dyDescent="0.3">
      <c r="A46" s="15">
        <v>43</v>
      </c>
      <c r="B46" s="26" t="s">
        <v>42</v>
      </c>
      <c r="C46" s="17" t="s">
        <v>93</v>
      </c>
      <c r="D46" s="18" t="s">
        <v>94</v>
      </c>
      <c r="E46" s="23">
        <f t="shared" si="0"/>
        <v>2021</v>
      </c>
      <c r="F46" s="20">
        <f t="shared" si="1"/>
        <v>44196</v>
      </c>
      <c r="G46" s="24">
        <v>118807142.72</v>
      </c>
      <c r="H46" s="25">
        <f>SUM(H47:H61)</f>
        <v>118807142.72</v>
      </c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">
      <c r="A47" s="15">
        <v>44</v>
      </c>
      <c r="B47" s="26" t="s">
        <v>42</v>
      </c>
      <c r="C47" s="17" t="s">
        <v>95</v>
      </c>
      <c r="D47" s="18" t="s">
        <v>96</v>
      </c>
      <c r="E47" s="23">
        <f t="shared" si="0"/>
        <v>2021</v>
      </c>
      <c r="F47" s="20">
        <f t="shared" si="1"/>
        <v>44196</v>
      </c>
      <c r="G47" s="24">
        <v>83557590.859999999</v>
      </c>
      <c r="H47" s="24">
        <f>+G47</f>
        <v>83557590.859999999</v>
      </c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">
      <c r="A48" s="15">
        <v>45</v>
      </c>
      <c r="B48" s="16" t="s">
        <v>42</v>
      </c>
      <c r="C48" s="17" t="s">
        <v>97</v>
      </c>
      <c r="D48" s="18" t="s">
        <v>98</v>
      </c>
      <c r="E48" s="23">
        <f t="shared" si="0"/>
        <v>2021</v>
      </c>
      <c r="F48" s="20">
        <f t="shared" si="1"/>
        <v>44196</v>
      </c>
      <c r="G48" s="24">
        <v>16007658.4</v>
      </c>
      <c r="H48" s="24">
        <f t="shared" ref="H48:H62" si="4">+G48</f>
        <v>16007658.4</v>
      </c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">
      <c r="A49" s="15">
        <v>46</v>
      </c>
      <c r="B49" s="26" t="s">
        <v>42</v>
      </c>
      <c r="C49" s="17" t="s">
        <v>99</v>
      </c>
      <c r="D49" s="18" t="s">
        <v>100</v>
      </c>
      <c r="E49" s="23">
        <f t="shared" si="0"/>
        <v>2021</v>
      </c>
      <c r="F49" s="20">
        <f t="shared" si="1"/>
        <v>44196</v>
      </c>
      <c r="G49" s="24">
        <v>1949731.94</v>
      </c>
      <c r="H49" s="24">
        <f t="shared" si="4"/>
        <v>1949731.94</v>
      </c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15">
        <v>47</v>
      </c>
      <c r="B50" s="26" t="s">
        <v>42</v>
      </c>
      <c r="C50" s="17" t="s">
        <v>101</v>
      </c>
      <c r="D50" s="18" t="s">
        <v>102</v>
      </c>
      <c r="E50" s="23">
        <f t="shared" si="0"/>
        <v>2021</v>
      </c>
      <c r="F50" s="20">
        <f t="shared" si="1"/>
        <v>44196</v>
      </c>
      <c r="G50" s="24">
        <v>0</v>
      </c>
      <c r="H50" s="24">
        <f t="shared" si="4"/>
        <v>0</v>
      </c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15">
        <v>48</v>
      </c>
      <c r="B51" s="26" t="s">
        <v>42</v>
      </c>
      <c r="C51" s="17" t="s">
        <v>103</v>
      </c>
      <c r="D51" s="18" t="s">
        <v>104</v>
      </c>
      <c r="E51" s="23">
        <f t="shared" si="0"/>
        <v>2021</v>
      </c>
      <c r="F51" s="20">
        <f t="shared" si="1"/>
        <v>44196</v>
      </c>
      <c r="G51" s="24">
        <v>17142437.25</v>
      </c>
      <c r="H51" s="24">
        <f t="shared" si="4"/>
        <v>17142437.25</v>
      </c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15">
        <v>49</v>
      </c>
      <c r="B52" s="26" t="s">
        <v>42</v>
      </c>
      <c r="C52" s="17" t="s">
        <v>105</v>
      </c>
      <c r="D52" s="18" t="s">
        <v>106</v>
      </c>
      <c r="E52" s="23">
        <f t="shared" si="0"/>
        <v>2021</v>
      </c>
      <c r="F52" s="20">
        <f t="shared" si="1"/>
        <v>44196</v>
      </c>
      <c r="G52" s="24">
        <v>0</v>
      </c>
      <c r="H52" s="24">
        <f t="shared" si="4"/>
        <v>0</v>
      </c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15">
        <v>50</v>
      </c>
      <c r="B53" s="26" t="s">
        <v>42</v>
      </c>
      <c r="C53" s="17" t="s">
        <v>107</v>
      </c>
      <c r="D53" s="18" t="s">
        <v>108</v>
      </c>
      <c r="E53" s="23">
        <f t="shared" si="0"/>
        <v>2021</v>
      </c>
      <c r="F53" s="20">
        <f t="shared" si="1"/>
        <v>44196</v>
      </c>
      <c r="G53" s="24">
        <v>0</v>
      </c>
      <c r="H53" s="24">
        <f t="shared" si="4"/>
        <v>0</v>
      </c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15">
        <v>51</v>
      </c>
      <c r="B54" s="16" t="s">
        <v>42</v>
      </c>
      <c r="C54" s="17" t="s">
        <v>109</v>
      </c>
      <c r="D54" s="18" t="s">
        <v>110</v>
      </c>
      <c r="E54" s="23">
        <f t="shared" si="0"/>
        <v>2021</v>
      </c>
      <c r="F54" s="20">
        <f t="shared" si="1"/>
        <v>44196</v>
      </c>
      <c r="G54" s="24">
        <v>0</v>
      </c>
      <c r="H54" s="24">
        <f t="shared" si="4"/>
        <v>0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15">
        <v>52</v>
      </c>
      <c r="B55" s="16" t="s">
        <v>42</v>
      </c>
      <c r="C55" s="17" t="s">
        <v>111</v>
      </c>
      <c r="D55" s="18" t="s">
        <v>112</v>
      </c>
      <c r="E55" s="23">
        <f t="shared" si="0"/>
        <v>2021</v>
      </c>
      <c r="F55" s="20">
        <f t="shared" si="1"/>
        <v>44196</v>
      </c>
      <c r="G55" s="24">
        <v>0</v>
      </c>
      <c r="H55" s="24">
        <f t="shared" si="4"/>
        <v>0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15">
        <v>53</v>
      </c>
      <c r="B56" s="16" t="s">
        <v>42</v>
      </c>
      <c r="C56" s="17" t="s">
        <v>113</v>
      </c>
      <c r="D56" s="18" t="s">
        <v>114</v>
      </c>
      <c r="E56" s="23">
        <f t="shared" si="0"/>
        <v>2021</v>
      </c>
      <c r="F56" s="20">
        <f t="shared" si="1"/>
        <v>44196</v>
      </c>
      <c r="G56" s="24">
        <v>0</v>
      </c>
      <c r="H56" s="24">
        <f t="shared" si="4"/>
        <v>0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15">
        <v>54</v>
      </c>
      <c r="B57" s="16" t="s">
        <v>42</v>
      </c>
      <c r="C57" s="17" t="s">
        <v>115</v>
      </c>
      <c r="D57" s="18" t="s">
        <v>116</v>
      </c>
      <c r="E57" s="23">
        <f t="shared" si="0"/>
        <v>2021</v>
      </c>
      <c r="F57" s="20">
        <f t="shared" si="1"/>
        <v>44196</v>
      </c>
      <c r="G57" s="24">
        <v>0</v>
      </c>
      <c r="H57" s="24">
        <f t="shared" si="4"/>
        <v>0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15">
        <v>55</v>
      </c>
      <c r="B58" s="16" t="s">
        <v>42</v>
      </c>
      <c r="C58" s="17" t="s">
        <v>117</v>
      </c>
      <c r="D58" s="18" t="s">
        <v>118</v>
      </c>
      <c r="E58" s="23">
        <f t="shared" si="0"/>
        <v>2021</v>
      </c>
      <c r="F58" s="20">
        <f t="shared" si="1"/>
        <v>44196</v>
      </c>
      <c r="G58" s="24">
        <v>0</v>
      </c>
      <c r="H58" s="24">
        <f t="shared" si="4"/>
        <v>0</v>
      </c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15">
        <v>56</v>
      </c>
      <c r="B59" s="16" t="s">
        <v>42</v>
      </c>
      <c r="C59" s="17" t="s">
        <v>119</v>
      </c>
      <c r="D59" s="18" t="s">
        <v>120</v>
      </c>
      <c r="E59" s="23">
        <f t="shared" si="0"/>
        <v>2021</v>
      </c>
      <c r="F59" s="20">
        <f t="shared" si="1"/>
        <v>44196</v>
      </c>
      <c r="G59" s="24">
        <v>0</v>
      </c>
      <c r="H59" s="24">
        <f t="shared" si="4"/>
        <v>0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15">
        <v>57</v>
      </c>
      <c r="B60" s="26" t="s">
        <v>42</v>
      </c>
      <c r="C60" s="17" t="s">
        <v>121</v>
      </c>
      <c r="D60" s="18" t="s">
        <v>122</v>
      </c>
      <c r="E60" s="23">
        <f t="shared" si="0"/>
        <v>2021</v>
      </c>
      <c r="F60" s="20">
        <f t="shared" si="1"/>
        <v>44196</v>
      </c>
      <c r="G60" s="24">
        <v>0</v>
      </c>
      <c r="H60" s="24">
        <f t="shared" si="4"/>
        <v>0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15">
        <v>58</v>
      </c>
      <c r="B61" s="26" t="s">
        <v>42</v>
      </c>
      <c r="C61" s="17" t="s">
        <v>123</v>
      </c>
      <c r="D61" s="18" t="s">
        <v>124</v>
      </c>
      <c r="E61" s="23">
        <f t="shared" si="0"/>
        <v>2021</v>
      </c>
      <c r="F61" s="20">
        <f t="shared" si="1"/>
        <v>44196</v>
      </c>
      <c r="G61" s="24">
        <v>149724.26999999999</v>
      </c>
      <c r="H61" s="24">
        <f t="shared" si="4"/>
        <v>149724.26999999999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15">
        <v>59</v>
      </c>
      <c r="B62" s="16"/>
      <c r="C62" s="17" t="s">
        <v>125</v>
      </c>
      <c r="D62" s="18" t="s">
        <v>126</v>
      </c>
      <c r="E62" s="23">
        <f t="shared" si="0"/>
        <v>2021</v>
      </c>
      <c r="F62" s="20">
        <f t="shared" si="1"/>
        <v>44196</v>
      </c>
      <c r="G62" s="24">
        <v>10505.56</v>
      </c>
      <c r="H62" s="24">
        <f t="shared" si="4"/>
        <v>10505.56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20.399999999999999" x14ac:dyDescent="0.3">
      <c r="A63" s="15">
        <v>60</v>
      </c>
      <c r="B63" s="16"/>
      <c r="C63" s="17" t="s">
        <v>127</v>
      </c>
      <c r="D63" s="18" t="s">
        <v>128</v>
      </c>
      <c r="E63" s="23">
        <f t="shared" si="0"/>
        <v>2021</v>
      </c>
      <c r="F63" s="20">
        <f t="shared" si="1"/>
        <v>44196</v>
      </c>
      <c r="G63" s="24">
        <v>2278690.1499999994</v>
      </c>
      <c r="H63" s="25">
        <f>SUM(H64:H78,H81,H82,H83)</f>
        <v>2278690.1499999994</v>
      </c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15">
        <v>61</v>
      </c>
      <c r="B64" s="16" t="s">
        <v>129</v>
      </c>
      <c r="C64" s="17" t="s">
        <v>130</v>
      </c>
      <c r="D64" s="18" t="s">
        <v>131</v>
      </c>
      <c r="E64" s="23">
        <f t="shared" si="0"/>
        <v>2021</v>
      </c>
      <c r="F64" s="20">
        <f t="shared" si="1"/>
        <v>44196</v>
      </c>
      <c r="G64" s="24">
        <v>1221746.25</v>
      </c>
      <c r="H64" s="24">
        <f>+G64</f>
        <v>1221746.25</v>
      </c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15">
        <v>62</v>
      </c>
      <c r="B65" s="16" t="s">
        <v>129</v>
      </c>
      <c r="C65" s="17" t="s">
        <v>132</v>
      </c>
      <c r="D65" s="18" t="s">
        <v>133</v>
      </c>
      <c r="E65" s="23">
        <f t="shared" si="0"/>
        <v>2021</v>
      </c>
      <c r="F65" s="20">
        <f t="shared" si="1"/>
        <v>44196</v>
      </c>
      <c r="G65" s="24">
        <v>174038.52</v>
      </c>
      <c r="H65" s="24">
        <f t="shared" ref="H65:H77" si="5">+G65</f>
        <v>174038.52</v>
      </c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15">
        <v>63</v>
      </c>
      <c r="B66" s="16" t="s">
        <v>129</v>
      </c>
      <c r="C66" s="17" t="s">
        <v>134</v>
      </c>
      <c r="D66" s="18" t="s">
        <v>135</v>
      </c>
      <c r="E66" s="23">
        <f t="shared" si="0"/>
        <v>2021</v>
      </c>
      <c r="F66" s="20">
        <f t="shared" si="1"/>
        <v>44196</v>
      </c>
      <c r="G66" s="24">
        <v>29076.16</v>
      </c>
      <c r="H66" s="24">
        <f t="shared" si="5"/>
        <v>29076.16</v>
      </c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15">
        <v>64</v>
      </c>
      <c r="B67" s="16" t="s">
        <v>136</v>
      </c>
      <c r="C67" s="17" t="s">
        <v>137</v>
      </c>
      <c r="D67" s="18" t="s">
        <v>138</v>
      </c>
      <c r="E67" s="23">
        <f t="shared" si="0"/>
        <v>2021</v>
      </c>
      <c r="F67" s="20">
        <f t="shared" si="1"/>
        <v>44196</v>
      </c>
      <c r="G67" s="24">
        <v>0</v>
      </c>
      <c r="H67" s="24">
        <f t="shared" si="5"/>
        <v>0</v>
      </c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15">
        <v>65</v>
      </c>
      <c r="B68" s="16" t="s">
        <v>129</v>
      </c>
      <c r="C68" s="17" t="s">
        <v>139</v>
      </c>
      <c r="D68" s="18" t="s">
        <v>140</v>
      </c>
      <c r="E68" s="23">
        <f t="shared" si="0"/>
        <v>2021</v>
      </c>
      <c r="F68" s="20">
        <f t="shared" si="1"/>
        <v>44196</v>
      </c>
      <c r="G68" s="24">
        <v>173416.71</v>
      </c>
      <c r="H68" s="24">
        <f t="shared" si="5"/>
        <v>173416.71</v>
      </c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15">
        <v>66</v>
      </c>
      <c r="B69" s="16" t="s">
        <v>129</v>
      </c>
      <c r="C69" s="17" t="s">
        <v>141</v>
      </c>
      <c r="D69" s="18" t="s">
        <v>142</v>
      </c>
      <c r="E69" s="23">
        <f t="shared" si="0"/>
        <v>2021</v>
      </c>
      <c r="F69" s="20">
        <f t="shared" si="1"/>
        <v>44196</v>
      </c>
      <c r="G69" s="24">
        <v>0</v>
      </c>
      <c r="H69" s="24">
        <f t="shared" si="5"/>
        <v>0</v>
      </c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15">
        <v>67</v>
      </c>
      <c r="B70" s="16" t="s">
        <v>129</v>
      </c>
      <c r="C70" s="17" t="s">
        <v>143</v>
      </c>
      <c r="D70" s="18" t="s">
        <v>144</v>
      </c>
      <c r="E70" s="23">
        <f t="shared" ref="E70:E133" si="6">E69</f>
        <v>2021</v>
      </c>
      <c r="F70" s="20">
        <f t="shared" ref="F70:F133" si="7">+F69</f>
        <v>44196</v>
      </c>
      <c r="G70" s="24">
        <v>0</v>
      </c>
      <c r="H70" s="24">
        <f t="shared" si="5"/>
        <v>0</v>
      </c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15">
        <v>68</v>
      </c>
      <c r="B71" s="16" t="s">
        <v>129</v>
      </c>
      <c r="C71" s="17" t="s">
        <v>145</v>
      </c>
      <c r="D71" s="18" t="s">
        <v>146</v>
      </c>
      <c r="E71" s="23">
        <f t="shared" si="6"/>
        <v>2021</v>
      </c>
      <c r="F71" s="20">
        <f t="shared" si="7"/>
        <v>44196</v>
      </c>
      <c r="G71" s="24">
        <v>0</v>
      </c>
      <c r="H71" s="24">
        <f t="shared" si="5"/>
        <v>0</v>
      </c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15">
        <v>69</v>
      </c>
      <c r="B72" s="26" t="s">
        <v>129</v>
      </c>
      <c r="C72" s="17" t="s">
        <v>147</v>
      </c>
      <c r="D72" s="18" t="s">
        <v>148</v>
      </c>
      <c r="E72" s="23">
        <f t="shared" si="6"/>
        <v>2021</v>
      </c>
      <c r="F72" s="20">
        <f t="shared" si="7"/>
        <v>44196</v>
      </c>
      <c r="G72" s="24">
        <v>528908</v>
      </c>
      <c r="H72" s="24">
        <f t="shared" si="5"/>
        <v>528908</v>
      </c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15">
        <v>70</v>
      </c>
      <c r="B73" s="26" t="s">
        <v>136</v>
      </c>
      <c r="C73" s="17" t="s">
        <v>149</v>
      </c>
      <c r="D73" s="18" t="s">
        <v>150</v>
      </c>
      <c r="E73" s="23">
        <f t="shared" si="6"/>
        <v>2021</v>
      </c>
      <c r="F73" s="20">
        <f t="shared" si="7"/>
        <v>44196</v>
      </c>
      <c r="G73" s="24">
        <v>0</v>
      </c>
      <c r="H73" s="24">
        <f t="shared" si="5"/>
        <v>0</v>
      </c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15">
        <v>71</v>
      </c>
      <c r="B74" s="26" t="s">
        <v>136</v>
      </c>
      <c r="C74" s="17" t="s">
        <v>151</v>
      </c>
      <c r="D74" s="18" t="s">
        <v>152</v>
      </c>
      <c r="E74" s="23">
        <f t="shared" si="6"/>
        <v>2021</v>
      </c>
      <c r="F74" s="20">
        <f t="shared" si="7"/>
        <v>44196</v>
      </c>
      <c r="G74" s="24">
        <v>0</v>
      </c>
      <c r="H74" s="24">
        <f t="shared" si="5"/>
        <v>0</v>
      </c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15">
        <v>72</v>
      </c>
      <c r="B75" s="26" t="s">
        <v>129</v>
      </c>
      <c r="C75" s="17" t="s">
        <v>153</v>
      </c>
      <c r="D75" s="18" t="s">
        <v>154</v>
      </c>
      <c r="E75" s="23">
        <f t="shared" si="6"/>
        <v>2021</v>
      </c>
      <c r="F75" s="20">
        <f t="shared" si="7"/>
        <v>44196</v>
      </c>
      <c r="G75" s="24">
        <v>0</v>
      </c>
      <c r="H75" s="24">
        <f t="shared" si="5"/>
        <v>0</v>
      </c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15">
        <v>73</v>
      </c>
      <c r="B76" s="16" t="s">
        <v>129</v>
      </c>
      <c r="C76" s="17" t="s">
        <v>155</v>
      </c>
      <c r="D76" s="18" t="s">
        <v>156</v>
      </c>
      <c r="E76" s="23">
        <f t="shared" si="6"/>
        <v>2021</v>
      </c>
      <c r="F76" s="20">
        <f t="shared" si="7"/>
        <v>44196</v>
      </c>
      <c r="G76" s="24">
        <v>0</v>
      </c>
      <c r="H76" s="24">
        <f t="shared" si="5"/>
        <v>0</v>
      </c>
      <c r="I76" s="2"/>
      <c r="J76" s="2"/>
      <c r="K76" s="2"/>
      <c r="L76" s="2"/>
      <c r="M76" s="2"/>
      <c r="N76" s="2"/>
      <c r="O76" s="2"/>
      <c r="P76" s="2"/>
      <c r="Q76" s="2"/>
    </row>
    <row r="77" spans="1:17" ht="20.399999999999999" x14ac:dyDescent="0.3">
      <c r="A77" s="15">
        <v>74</v>
      </c>
      <c r="B77" s="16" t="s">
        <v>129</v>
      </c>
      <c r="C77" s="17" t="s">
        <v>157</v>
      </c>
      <c r="D77" s="18" t="s">
        <v>158</v>
      </c>
      <c r="E77" s="23">
        <f t="shared" si="6"/>
        <v>2021</v>
      </c>
      <c r="F77" s="20">
        <f t="shared" si="7"/>
        <v>44196</v>
      </c>
      <c r="G77" s="24">
        <v>0</v>
      </c>
      <c r="H77" s="24">
        <f t="shared" si="5"/>
        <v>0</v>
      </c>
      <c r="I77" s="2"/>
      <c r="J77" s="2"/>
      <c r="K77" s="2"/>
      <c r="L77" s="2"/>
      <c r="M77" s="2"/>
      <c r="N77" s="2"/>
      <c r="O77" s="2"/>
      <c r="P77" s="2"/>
      <c r="Q77" s="2"/>
    </row>
    <row r="78" spans="1:17" ht="20.399999999999999" x14ac:dyDescent="0.3">
      <c r="A78" s="15">
        <v>75</v>
      </c>
      <c r="B78" s="16" t="s">
        <v>136</v>
      </c>
      <c r="C78" s="17" t="s">
        <v>159</v>
      </c>
      <c r="D78" s="18" t="s">
        <v>160</v>
      </c>
      <c r="E78" s="23">
        <f t="shared" si="6"/>
        <v>2021</v>
      </c>
      <c r="F78" s="20">
        <f t="shared" si="7"/>
        <v>44196</v>
      </c>
      <c r="G78" s="24">
        <v>0</v>
      </c>
      <c r="H78" s="25">
        <f>+H79+H80</f>
        <v>0</v>
      </c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3">
      <c r="A79" s="15">
        <v>76</v>
      </c>
      <c r="B79" s="16" t="s">
        <v>136</v>
      </c>
      <c r="C79" s="17" t="s">
        <v>161</v>
      </c>
      <c r="D79" s="18" t="s">
        <v>162</v>
      </c>
      <c r="E79" s="23">
        <f t="shared" si="6"/>
        <v>2021</v>
      </c>
      <c r="F79" s="20">
        <f t="shared" si="7"/>
        <v>44196</v>
      </c>
      <c r="G79" s="24">
        <v>0</v>
      </c>
      <c r="H79" s="24">
        <f>+G79</f>
        <v>0</v>
      </c>
      <c r="I79" s="2"/>
      <c r="J79" s="2"/>
      <c r="K79" s="2"/>
      <c r="L79" s="2"/>
      <c r="M79" s="2"/>
      <c r="N79" s="2"/>
      <c r="O79" s="2"/>
      <c r="P79" s="2"/>
      <c r="Q79" s="2"/>
    </row>
    <row r="80" spans="1:17" ht="20.399999999999999" x14ac:dyDescent="0.3">
      <c r="A80" s="15">
        <v>77</v>
      </c>
      <c r="B80" s="26" t="s">
        <v>136</v>
      </c>
      <c r="C80" s="17" t="s">
        <v>163</v>
      </c>
      <c r="D80" s="18" t="s">
        <v>164</v>
      </c>
      <c r="E80" s="23">
        <f t="shared" si="6"/>
        <v>2021</v>
      </c>
      <c r="F80" s="20">
        <f t="shared" si="7"/>
        <v>44196</v>
      </c>
      <c r="G80" s="24">
        <v>0</v>
      </c>
      <c r="H80" s="24">
        <f>+G80</f>
        <v>0</v>
      </c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3">
      <c r="A81" s="15">
        <v>78</v>
      </c>
      <c r="B81" s="26"/>
      <c r="C81" s="17" t="s">
        <v>165</v>
      </c>
      <c r="D81" s="18" t="s">
        <v>166</v>
      </c>
      <c r="E81" s="23">
        <f t="shared" si="6"/>
        <v>2021</v>
      </c>
      <c r="F81" s="20">
        <f t="shared" si="7"/>
        <v>44196</v>
      </c>
      <c r="G81" s="24">
        <v>151504.51</v>
      </c>
      <c r="H81" s="24">
        <f>+G81</f>
        <v>151504.51</v>
      </c>
      <c r="I81" s="2"/>
      <c r="J81" s="2"/>
      <c r="K81" s="2"/>
      <c r="L81" s="2"/>
      <c r="M81" s="2"/>
      <c r="N81" s="2"/>
      <c r="O81" s="2"/>
      <c r="P81" s="2"/>
      <c r="Q81" s="2"/>
    </row>
    <row r="82" spans="1:17" ht="20.399999999999999" x14ac:dyDescent="0.3">
      <c r="A82" s="15">
        <v>79</v>
      </c>
      <c r="B82" s="26" t="s">
        <v>42</v>
      </c>
      <c r="C82" s="17" t="s">
        <v>167</v>
      </c>
      <c r="D82" s="18" t="s">
        <v>168</v>
      </c>
      <c r="E82" s="23">
        <f t="shared" si="6"/>
        <v>2021</v>
      </c>
      <c r="F82" s="20">
        <f t="shared" si="7"/>
        <v>44196</v>
      </c>
      <c r="G82" s="24">
        <v>0</v>
      </c>
      <c r="H82" s="24">
        <f>+G82</f>
        <v>0</v>
      </c>
      <c r="I82" s="2"/>
      <c r="J82" s="2"/>
      <c r="K82" s="2"/>
      <c r="L82" s="2"/>
      <c r="M82" s="2"/>
      <c r="N82" s="2"/>
      <c r="O82" s="2"/>
      <c r="P82" s="2"/>
      <c r="Q82" s="2"/>
    </row>
    <row r="83" spans="1:17" ht="20.399999999999999" x14ac:dyDescent="0.3">
      <c r="A83" s="15">
        <v>80</v>
      </c>
      <c r="B83" s="16" t="s">
        <v>136</v>
      </c>
      <c r="C83" s="17" t="s">
        <v>169</v>
      </c>
      <c r="D83" s="18" t="s">
        <v>170</v>
      </c>
      <c r="E83" s="23">
        <f t="shared" si="6"/>
        <v>2021</v>
      </c>
      <c r="F83" s="20">
        <f t="shared" si="7"/>
        <v>44196</v>
      </c>
      <c r="G83" s="24">
        <v>0</v>
      </c>
      <c r="H83" s="24">
        <f>+G83</f>
        <v>0</v>
      </c>
      <c r="I83" s="2"/>
      <c r="J83" s="2"/>
      <c r="K83" s="2"/>
      <c r="L83" s="2"/>
      <c r="M83" s="2"/>
      <c r="N83" s="2"/>
      <c r="O83" s="2"/>
      <c r="P83" s="2"/>
      <c r="Q83" s="2"/>
    </row>
    <row r="84" spans="1:17" ht="20.399999999999999" x14ac:dyDescent="0.3">
      <c r="A84" s="15">
        <v>81</v>
      </c>
      <c r="B84" s="16" t="s">
        <v>129</v>
      </c>
      <c r="C84" s="17" t="s">
        <v>171</v>
      </c>
      <c r="D84" s="18" t="s">
        <v>172</v>
      </c>
      <c r="E84" s="23">
        <f t="shared" si="6"/>
        <v>2021</v>
      </c>
      <c r="F84" s="20">
        <f t="shared" si="7"/>
        <v>44196</v>
      </c>
      <c r="G84" s="24">
        <v>0</v>
      </c>
      <c r="H84" s="25">
        <f>SUM(H85:H89)</f>
        <v>0</v>
      </c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">
      <c r="A85" s="15">
        <v>82</v>
      </c>
      <c r="B85" s="16" t="s">
        <v>129</v>
      </c>
      <c r="C85" s="17" t="s">
        <v>173</v>
      </c>
      <c r="D85" s="18" t="s">
        <v>174</v>
      </c>
      <c r="E85" s="23">
        <f t="shared" si="6"/>
        <v>2021</v>
      </c>
      <c r="F85" s="20">
        <f t="shared" si="7"/>
        <v>44196</v>
      </c>
      <c r="G85" s="24">
        <v>0</v>
      </c>
      <c r="H85" s="24">
        <f t="shared" ref="H85:H90" si="8">+G85</f>
        <v>0</v>
      </c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">
      <c r="A86" s="15">
        <v>83</v>
      </c>
      <c r="B86" s="16" t="s">
        <v>129</v>
      </c>
      <c r="C86" s="17" t="s">
        <v>175</v>
      </c>
      <c r="D86" s="18" t="s">
        <v>176</v>
      </c>
      <c r="E86" s="23">
        <f t="shared" si="6"/>
        <v>2021</v>
      </c>
      <c r="F86" s="20">
        <f t="shared" si="7"/>
        <v>44196</v>
      </c>
      <c r="G86" s="24">
        <v>0</v>
      </c>
      <c r="H86" s="24">
        <f t="shared" si="8"/>
        <v>0</v>
      </c>
      <c r="I86" s="2"/>
      <c r="J86" s="2"/>
      <c r="K86" s="2"/>
      <c r="L86" s="2"/>
      <c r="M86" s="2"/>
      <c r="N86" s="2"/>
      <c r="O86" s="2"/>
      <c r="P86" s="2"/>
      <c r="Q86" s="2"/>
    </row>
    <row r="87" spans="1:17" ht="20.399999999999999" x14ac:dyDescent="0.3">
      <c r="A87" s="15">
        <v>84</v>
      </c>
      <c r="B87" s="16" t="s">
        <v>129</v>
      </c>
      <c r="C87" s="17" t="s">
        <v>177</v>
      </c>
      <c r="D87" s="18" t="s">
        <v>178</v>
      </c>
      <c r="E87" s="23">
        <f t="shared" si="6"/>
        <v>2021</v>
      </c>
      <c r="F87" s="20">
        <f t="shared" si="7"/>
        <v>44196</v>
      </c>
      <c r="G87" s="24">
        <v>0</v>
      </c>
      <c r="H87" s="24">
        <f t="shared" si="8"/>
        <v>0</v>
      </c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">
      <c r="A88" s="15">
        <v>85</v>
      </c>
      <c r="B88" s="16" t="s">
        <v>129</v>
      </c>
      <c r="C88" s="17" t="s">
        <v>179</v>
      </c>
      <c r="D88" s="18" t="s">
        <v>180</v>
      </c>
      <c r="E88" s="23">
        <f t="shared" si="6"/>
        <v>2021</v>
      </c>
      <c r="F88" s="20">
        <f t="shared" si="7"/>
        <v>44196</v>
      </c>
      <c r="G88" s="24">
        <v>0</v>
      </c>
      <c r="H88" s="24">
        <f t="shared" si="8"/>
        <v>0</v>
      </c>
      <c r="I88" s="2"/>
      <c r="J88" s="2"/>
      <c r="K88" s="2"/>
      <c r="L88" s="2"/>
      <c r="M88" s="2"/>
      <c r="N88" s="2"/>
      <c r="O88" s="2"/>
      <c r="P88" s="2"/>
      <c r="Q88" s="2"/>
    </row>
    <row r="89" spans="1:17" ht="20.399999999999999" x14ac:dyDescent="0.3">
      <c r="A89" s="15">
        <v>86</v>
      </c>
      <c r="B89" s="16" t="s">
        <v>129</v>
      </c>
      <c r="C89" s="17" t="s">
        <v>181</v>
      </c>
      <c r="D89" s="18" t="s">
        <v>182</v>
      </c>
      <c r="E89" s="23">
        <f t="shared" si="6"/>
        <v>2021</v>
      </c>
      <c r="F89" s="20">
        <f t="shared" si="7"/>
        <v>44196</v>
      </c>
      <c r="G89" s="24">
        <v>0</v>
      </c>
      <c r="H89" s="24">
        <f t="shared" si="8"/>
        <v>0</v>
      </c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">
      <c r="A90" s="15">
        <v>87</v>
      </c>
      <c r="B90" s="16"/>
      <c r="C90" s="17" t="s">
        <v>183</v>
      </c>
      <c r="D90" s="18" t="s">
        <v>184</v>
      </c>
      <c r="E90" s="23">
        <f t="shared" si="6"/>
        <v>2021</v>
      </c>
      <c r="F90" s="20">
        <f t="shared" si="7"/>
        <v>44196</v>
      </c>
      <c r="G90" s="24">
        <v>1106473.1100000001</v>
      </c>
      <c r="H90" s="24">
        <f t="shared" si="8"/>
        <v>1106473.1100000001</v>
      </c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3">
      <c r="A91" s="15">
        <v>88</v>
      </c>
      <c r="B91" s="16"/>
      <c r="C91" s="17" t="s">
        <v>185</v>
      </c>
      <c r="D91" s="18" t="s">
        <v>186</v>
      </c>
      <c r="E91" s="23">
        <f t="shared" si="6"/>
        <v>2021</v>
      </c>
      <c r="F91" s="20">
        <f t="shared" si="7"/>
        <v>44196</v>
      </c>
      <c r="G91" s="24">
        <v>4099090.7000000007</v>
      </c>
      <c r="H91" s="25">
        <f>SUM(H92:H98)</f>
        <v>4099090.7000000007</v>
      </c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">
      <c r="A92" s="15">
        <v>89</v>
      </c>
      <c r="B92" s="16"/>
      <c r="C92" s="17" t="s">
        <v>187</v>
      </c>
      <c r="D92" s="18" t="s">
        <v>188</v>
      </c>
      <c r="E92" s="23">
        <f t="shared" si="6"/>
        <v>2021</v>
      </c>
      <c r="F92" s="20">
        <f t="shared" si="7"/>
        <v>44196</v>
      </c>
      <c r="G92" s="24">
        <v>534876.44999999995</v>
      </c>
      <c r="H92" s="24">
        <f>+G92</f>
        <v>534876.44999999995</v>
      </c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3">
      <c r="A93" s="15">
        <v>90</v>
      </c>
      <c r="B93" s="16"/>
      <c r="C93" s="17" t="s">
        <v>189</v>
      </c>
      <c r="D93" s="18" t="s">
        <v>190</v>
      </c>
      <c r="E93" s="23">
        <f t="shared" si="6"/>
        <v>2021</v>
      </c>
      <c r="F93" s="20">
        <f t="shared" si="7"/>
        <v>44196</v>
      </c>
      <c r="G93" s="24">
        <v>2588897</v>
      </c>
      <c r="H93" s="24">
        <f t="shared" ref="H93:H98" si="9">+G93</f>
        <v>2588897</v>
      </c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3">
      <c r="A94" s="15">
        <v>91</v>
      </c>
      <c r="B94" s="16"/>
      <c r="C94" s="17" t="s">
        <v>191</v>
      </c>
      <c r="D94" s="18" t="s">
        <v>192</v>
      </c>
      <c r="E94" s="23">
        <f t="shared" si="6"/>
        <v>2021</v>
      </c>
      <c r="F94" s="20">
        <f t="shared" si="7"/>
        <v>44196</v>
      </c>
      <c r="G94" s="24">
        <v>0</v>
      </c>
      <c r="H94" s="24">
        <f t="shared" si="9"/>
        <v>0</v>
      </c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3">
      <c r="A95" s="15">
        <v>92</v>
      </c>
      <c r="B95" s="16"/>
      <c r="C95" s="17" t="s">
        <v>193</v>
      </c>
      <c r="D95" s="18" t="s">
        <v>194</v>
      </c>
      <c r="E95" s="23">
        <f t="shared" si="6"/>
        <v>2021</v>
      </c>
      <c r="F95" s="20">
        <f t="shared" si="7"/>
        <v>44196</v>
      </c>
      <c r="G95" s="24">
        <v>1657.68</v>
      </c>
      <c r="H95" s="24">
        <f t="shared" si="9"/>
        <v>1657.68</v>
      </c>
      <c r="I95" s="2"/>
      <c r="J95" s="2"/>
      <c r="K95" s="2"/>
      <c r="L95" s="2"/>
      <c r="M95" s="2"/>
      <c r="N95" s="2"/>
      <c r="O95" s="2"/>
      <c r="P95" s="2"/>
      <c r="Q95" s="2"/>
    </row>
    <row r="96" spans="1:17" ht="20.399999999999999" x14ac:dyDescent="0.3">
      <c r="A96" s="15">
        <v>93</v>
      </c>
      <c r="B96" s="16" t="s">
        <v>42</v>
      </c>
      <c r="C96" s="17" t="s">
        <v>195</v>
      </c>
      <c r="D96" s="18" t="s">
        <v>196</v>
      </c>
      <c r="E96" s="23">
        <f t="shared" si="6"/>
        <v>2021</v>
      </c>
      <c r="F96" s="20">
        <f t="shared" si="7"/>
        <v>44196</v>
      </c>
      <c r="G96" s="24">
        <v>416060.6</v>
      </c>
      <c r="H96" s="24">
        <f t="shared" si="9"/>
        <v>416060.6</v>
      </c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3">
      <c r="A97" s="15">
        <v>94</v>
      </c>
      <c r="B97" s="16"/>
      <c r="C97" s="17" t="s">
        <v>197</v>
      </c>
      <c r="D97" s="18" t="s">
        <v>198</v>
      </c>
      <c r="E97" s="23">
        <f t="shared" si="6"/>
        <v>2021</v>
      </c>
      <c r="F97" s="20">
        <f t="shared" si="7"/>
        <v>44196</v>
      </c>
      <c r="G97" s="21">
        <v>23683.47</v>
      </c>
      <c r="H97" s="24">
        <f t="shared" si="9"/>
        <v>23683.47</v>
      </c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3">
      <c r="A98" s="15">
        <v>95</v>
      </c>
      <c r="B98" s="16" t="s">
        <v>42</v>
      </c>
      <c r="C98" s="17" t="s">
        <v>199</v>
      </c>
      <c r="D98" s="18" t="s">
        <v>200</v>
      </c>
      <c r="E98" s="23">
        <f t="shared" si="6"/>
        <v>2021</v>
      </c>
      <c r="F98" s="20">
        <f t="shared" si="7"/>
        <v>44196</v>
      </c>
      <c r="G98" s="21">
        <v>533915.5</v>
      </c>
      <c r="H98" s="24">
        <f t="shared" si="9"/>
        <v>533915.5</v>
      </c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3">
      <c r="A99" s="15">
        <v>96</v>
      </c>
      <c r="B99" s="16"/>
      <c r="C99" s="17" t="s">
        <v>201</v>
      </c>
      <c r="D99" s="18" t="s">
        <v>202</v>
      </c>
      <c r="E99" s="23">
        <f t="shared" si="6"/>
        <v>2021</v>
      </c>
      <c r="F99" s="20">
        <f t="shared" si="7"/>
        <v>44196</v>
      </c>
      <c r="G99" s="24">
        <v>877001.21</v>
      </c>
      <c r="H99" s="25">
        <f>+H100+H101+H104+H109+H113</f>
        <v>877001.21</v>
      </c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3">
      <c r="A100" s="15">
        <v>97</v>
      </c>
      <c r="B100" s="16"/>
      <c r="C100" s="17" t="s">
        <v>203</v>
      </c>
      <c r="D100" s="18" t="s">
        <v>204</v>
      </c>
      <c r="E100" s="23">
        <f t="shared" si="6"/>
        <v>2021</v>
      </c>
      <c r="F100" s="20">
        <f t="shared" si="7"/>
        <v>44196</v>
      </c>
      <c r="G100" s="24">
        <v>125183.2</v>
      </c>
      <c r="H100" s="24">
        <f>+G100</f>
        <v>125183.2</v>
      </c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3">
      <c r="A101" s="15">
        <v>98</v>
      </c>
      <c r="B101" s="16"/>
      <c r="C101" s="17" t="s">
        <v>205</v>
      </c>
      <c r="D101" s="18" t="s">
        <v>206</v>
      </c>
      <c r="E101" s="23">
        <f t="shared" si="6"/>
        <v>2021</v>
      </c>
      <c r="F101" s="20">
        <f t="shared" si="7"/>
        <v>44196</v>
      </c>
      <c r="G101" s="24">
        <v>0</v>
      </c>
      <c r="H101" s="25">
        <f>+H102+H103</f>
        <v>0</v>
      </c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0.399999999999999" x14ac:dyDescent="0.3">
      <c r="A102" s="15">
        <v>99</v>
      </c>
      <c r="B102" s="16"/>
      <c r="C102" s="17" t="s">
        <v>207</v>
      </c>
      <c r="D102" s="18" t="s">
        <v>208</v>
      </c>
      <c r="E102" s="23">
        <f t="shared" si="6"/>
        <v>2021</v>
      </c>
      <c r="F102" s="20">
        <f t="shared" si="7"/>
        <v>44196</v>
      </c>
      <c r="G102" s="24">
        <v>0</v>
      </c>
      <c r="H102" s="24">
        <f>+G102</f>
        <v>0</v>
      </c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3">
      <c r="A103" s="15">
        <v>100</v>
      </c>
      <c r="B103" s="16"/>
      <c r="C103" s="17" t="s">
        <v>209</v>
      </c>
      <c r="D103" s="18" t="s">
        <v>210</v>
      </c>
      <c r="E103" s="23">
        <f t="shared" si="6"/>
        <v>2021</v>
      </c>
      <c r="F103" s="20">
        <f t="shared" si="7"/>
        <v>44196</v>
      </c>
      <c r="G103" s="24">
        <v>0</v>
      </c>
      <c r="H103" s="24">
        <f>+G103</f>
        <v>0</v>
      </c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3">
      <c r="A104" s="15">
        <v>101</v>
      </c>
      <c r="B104" s="16" t="s">
        <v>42</v>
      </c>
      <c r="C104" s="17" t="s">
        <v>211</v>
      </c>
      <c r="D104" s="18" t="s">
        <v>212</v>
      </c>
      <c r="E104" s="23">
        <f t="shared" si="6"/>
        <v>2021</v>
      </c>
      <c r="F104" s="20">
        <f t="shared" si="7"/>
        <v>44196</v>
      </c>
      <c r="G104" s="24">
        <v>541931.67000000004</v>
      </c>
      <c r="H104" s="25">
        <f>+H105+H106+H107+H108</f>
        <v>541931.67000000004</v>
      </c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0.399999999999999" x14ac:dyDescent="0.3">
      <c r="A105" s="15">
        <v>102</v>
      </c>
      <c r="B105" s="16" t="s">
        <v>42</v>
      </c>
      <c r="C105" s="17" t="s">
        <v>213</v>
      </c>
      <c r="D105" s="18" t="s">
        <v>214</v>
      </c>
      <c r="E105" s="23">
        <f t="shared" si="6"/>
        <v>2021</v>
      </c>
      <c r="F105" s="20">
        <f t="shared" si="7"/>
        <v>44196</v>
      </c>
      <c r="G105" s="24">
        <v>67852.92</v>
      </c>
      <c r="H105" s="24">
        <f>+G105</f>
        <v>67852.92</v>
      </c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3">
      <c r="A106" s="15">
        <v>103</v>
      </c>
      <c r="B106" s="16" t="s">
        <v>42</v>
      </c>
      <c r="C106" s="17" t="s">
        <v>215</v>
      </c>
      <c r="D106" s="18" t="s">
        <v>216</v>
      </c>
      <c r="E106" s="23">
        <f t="shared" si="6"/>
        <v>2021</v>
      </c>
      <c r="F106" s="20">
        <f t="shared" si="7"/>
        <v>44196</v>
      </c>
      <c r="G106" s="24">
        <v>0</v>
      </c>
      <c r="H106" s="24">
        <f>+G106</f>
        <v>0</v>
      </c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3">
      <c r="A107" s="15">
        <v>104</v>
      </c>
      <c r="B107" s="16" t="s">
        <v>42</v>
      </c>
      <c r="C107" s="17" t="s">
        <v>217</v>
      </c>
      <c r="D107" s="18" t="s">
        <v>218</v>
      </c>
      <c r="E107" s="23">
        <f t="shared" si="6"/>
        <v>2021</v>
      </c>
      <c r="F107" s="20">
        <f t="shared" si="7"/>
        <v>44196</v>
      </c>
      <c r="G107" s="24">
        <v>474078.75</v>
      </c>
      <c r="H107" s="24">
        <f>+G107</f>
        <v>474078.75</v>
      </c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3">
      <c r="A108" s="15">
        <v>105</v>
      </c>
      <c r="B108" s="16" t="s">
        <v>42</v>
      </c>
      <c r="C108" s="17" t="s">
        <v>219</v>
      </c>
      <c r="D108" s="18" t="s">
        <v>220</v>
      </c>
      <c r="E108" s="23">
        <f t="shared" si="6"/>
        <v>2021</v>
      </c>
      <c r="F108" s="20">
        <f t="shared" si="7"/>
        <v>44196</v>
      </c>
      <c r="G108" s="24">
        <v>0</v>
      </c>
      <c r="H108" s="24">
        <f>+G108</f>
        <v>0</v>
      </c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3">
      <c r="A109" s="15">
        <v>106</v>
      </c>
      <c r="B109" s="16"/>
      <c r="C109" s="17" t="s">
        <v>221</v>
      </c>
      <c r="D109" s="18" t="s">
        <v>222</v>
      </c>
      <c r="E109" s="23">
        <f t="shared" si="6"/>
        <v>2021</v>
      </c>
      <c r="F109" s="20">
        <f t="shared" si="7"/>
        <v>44196</v>
      </c>
      <c r="G109" s="24">
        <v>0</v>
      </c>
      <c r="H109" s="25">
        <f>+H110+H111+H112</f>
        <v>0</v>
      </c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20.399999999999999" x14ac:dyDescent="0.3">
      <c r="A110" s="15">
        <v>107</v>
      </c>
      <c r="B110" s="26"/>
      <c r="C110" s="17" t="s">
        <v>223</v>
      </c>
      <c r="D110" s="18" t="s">
        <v>224</v>
      </c>
      <c r="E110" s="23">
        <f t="shared" si="6"/>
        <v>2021</v>
      </c>
      <c r="F110" s="20">
        <f t="shared" si="7"/>
        <v>44196</v>
      </c>
      <c r="G110" s="24">
        <v>0</v>
      </c>
      <c r="H110" s="24">
        <f>+G110</f>
        <v>0</v>
      </c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3">
      <c r="A111" s="15">
        <v>108</v>
      </c>
      <c r="B111" s="16"/>
      <c r="C111" s="17" t="s">
        <v>225</v>
      </c>
      <c r="D111" s="18" t="s">
        <v>226</v>
      </c>
      <c r="E111" s="23">
        <f t="shared" si="6"/>
        <v>2021</v>
      </c>
      <c r="F111" s="20">
        <f t="shared" si="7"/>
        <v>44196</v>
      </c>
      <c r="G111" s="24">
        <v>0</v>
      </c>
      <c r="H111" s="24">
        <f>+G111</f>
        <v>0</v>
      </c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3">
      <c r="A112" s="15">
        <v>109</v>
      </c>
      <c r="B112" s="16"/>
      <c r="C112" s="17" t="s">
        <v>227</v>
      </c>
      <c r="D112" s="18" t="s">
        <v>228</v>
      </c>
      <c r="E112" s="23">
        <f t="shared" si="6"/>
        <v>2021</v>
      </c>
      <c r="F112" s="20">
        <f t="shared" si="7"/>
        <v>44196</v>
      </c>
      <c r="G112" s="21">
        <v>0</v>
      </c>
      <c r="H112" s="24">
        <f>+G112</f>
        <v>0</v>
      </c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3">
      <c r="A113" s="15">
        <v>110</v>
      </c>
      <c r="B113" s="16"/>
      <c r="C113" s="17" t="s">
        <v>229</v>
      </c>
      <c r="D113" s="18" t="s">
        <v>230</v>
      </c>
      <c r="E113" s="23">
        <f t="shared" si="6"/>
        <v>2021</v>
      </c>
      <c r="F113" s="20">
        <f t="shared" si="7"/>
        <v>44196</v>
      </c>
      <c r="G113" s="24">
        <v>209886.34000000003</v>
      </c>
      <c r="H113" s="25">
        <f>+H114+H118+H119</f>
        <v>209886.34000000003</v>
      </c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3">
      <c r="A114" s="15">
        <v>111</v>
      </c>
      <c r="B114" s="16"/>
      <c r="C114" s="17" t="s">
        <v>231</v>
      </c>
      <c r="D114" s="18" t="s">
        <v>232</v>
      </c>
      <c r="E114" s="23">
        <f t="shared" si="6"/>
        <v>2021</v>
      </c>
      <c r="F114" s="20">
        <f t="shared" si="7"/>
        <v>44196</v>
      </c>
      <c r="G114" s="24">
        <v>76319</v>
      </c>
      <c r="H114" s="25">
        <f>+H115+H116+H117</f>
        <v>76319</v>
      </c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3">
      <c r="A115" s="15">
        <v>112</v>
      </c>
      <c r="B115" s="16"/>
      <c r="C115" s="17" t="s">
        <v>233</v>
      </c>
      <c r="D115" s="18" t="s">
        <v>234</v>
      </c>
      <c r="E115" s="23">
        <f t="shared" si="6"/>
        <v>2021</v>
      </c>
      <c r="F115" s="20">
        <f t="shared" si="7"/>
        <v>44196</v>
      </c>
      <c r="G115" s="24">
        <v>0</v>
      </c>
      <c r="H115" s="24">
        <f>+G115</f>
        <v>0</v>
      </c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3">
      <c r="A116" s="15">
        <v>113</v>
      </c>
      <c r="B116" s="16"/>
      <c r="C116" s="17" t="s">
        <v>235</v>
      </c>
      <c r="D116" s="18" t="s">
        <v>236</v>
      </c>
      <c r="E116" s="23">
        <f t="shared" si="6"/>
        <v>2021</v>
      </c>
      <c r="F116" s="20">
        <f t="shared" si="7"/>
        <v>44196</v>
      </c>
      <c r="G116" s="21">
        <v>0</v>
      </c>
      <c r="H116" s="24">
        <f>+G116</f>
        <v>0</v>
      </c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3">
      <c r="A117" s="15">
        <v>114</v>
      </c>
      <c r="B117" s="16"/>
      <c r="C117" s="17" t="s">
        <v>237</v>
      </c>
      <c r="D117" s="18" t="s">
        <v>238</v>
      </c>
      <c r="E117" s="23">
        <f t="shared" si="6"/>
        <v>2021</v>
      </c>
      <c r="F117" s="20">
        <f t="shared" si="7"/>
        <v>44196</v>
      </c>
      <c r="G117" s="24">
        <v>76319</v>
      </c>
      <c r="H117" s="24">
        <f>+G117</f>
        <v>76319</v>
      </c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3">
      <c r="A118" s="15">
        <v>115</v>
      </c>
      <c r="B118" s="26"/>
      <c r="C118" s="17" t="s">
        <v>239</v>
      </c>
      <c r="D118" s="18" t="s">
        <v>240</v>
      </c>
      <c r="E118" s="23">
        <f t="shared" si="6"/>
        <v>2021</v>
      </c>
      <c r="F118" s="20">
        <f t="shared" si="7"/>
        <v>44196</v>
      </c>
      <c r="G118" s="24">
        <v>0</v>
      </c>
      <c r="H118" s="24">
        <f>+G118</f>
        <v>0</v>
      </c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3">
      <c r="A119" s="15">
        <v>116</v>
      </c>
      <c r="B119" s="16"/>
      <c r="C119" s="17" t="s">
        <v>241</v>
      </c>
      <c r="D119" s="18" t="s">
        <v>242</v>
      </c>
      <c r="E119" s="23">
        <f t="shared" si="6"/>
        <v>2021</v>
      </c>
      <c r="F119" s="20">
        <f t="shared" si="7"/>
        <v>44196</v>
      </c>
      <c r="G119" s="24">
        <v>133567.34000000003</v>
      </c>
      <c r="H119" s="24">
        <f>+G119</f>
        <v>133567.34000000003</v>
      </c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3">
      <c r="A120" s="15">
        <v>117</v>
      </c>
      <c r="B120" s="16"/>
      <c r="C120" s="17" t="s">
        <v>243</v>
      </c>
      <c r="D120" s="18" t="s">
        <v>244</v>
      </c>
      <c r="E120" s="23">
        <f t="shared" si="6"/>
        <v>2021</v>
      </c>
      <c r="F120" s="20">
        <f t="shared" si="7"/>
        <v>44196</v>
      </c>
      <c r="G120" s="21">
        <v>823551.21450000012</v>
      </c>
      <c r="H120" s="22">
        <f>+H121+H122+H123</f>
        <v>823551.21450000012</v>
      </c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20.399999999999999" x14ac:dyDescent="0.3">
      <c r="A121" s="15">
        <v>118</v>
      </c>
      <c r="B121" s="16"/>
      <c r="C121" s="17" t="s">
        <v>245</v>
      </c>
      <c r="D121" s="18" t="s">
        <v>246</v>
      </c>
      <c r="E121" s="23">
        <f t="shared" si="6"/>
        <v>2021</v>
      </c>
      <c r="F121" s="20">
        <f t="shared" si="7"/>
        <v>44196</v>
      </c>
      <c r="G121" s="21">
        <v>823551.21450000012</v>
      </c>
      <c r="H121" s="21">
        <f>+G121</f>
        <v>823551.21450000012</v>
      </c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3">
      <c r="A122" s="15">
        <v>119</v>
      </c>
      <c r="B122" s="16"/>
      <c r="C122" s="17" t="s">
        <v>247</v>
      </c>
      <c r="D122" s="18" t="s">
        <v>248</v>
      </c>
      <c r="E122" s="23">
        <f t="shared" si="6"/>
        <v>2021</v>
      </c>
      <c r="F122" s="20">
        <f t="shared" si="7"/>
        <v>44196</v>
      </c>
      <c r="G122" s="21">
        <v>0</v>
      </c>
      <c r="H122" s="21">
        <f>+G122</f>
        <v>0</v>
      </c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3">
      <c r="A123" s="15">
        <v>120</v>
      </c>
      <c r="B123" s="16"/>
      <c r="C123" s="17" t="s">
        <v>249</v>
      </c>
      <c r="D123" s="18" t="s">
        <v>250</v>
      </c>
      <c r="E123" s="23">
        <f t="shared" si="6"/>
        <v>2021</v>
      </c>
      <c r="F123" s="20">
        <f t="shared" si="7"/>
        <v>44196</v>
      </c>
      <c r="G123" s="21">
        <v>0</v>
      </c>
      <c r="H123" s="21">
        <f>+G123</f>
        <v>0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3">
      <c r="A124" s="15">
        <v>121</v>
      </c>
      <c r="B124" s="16"/>
      <c r="C124" s="17" t="s">
        <v>251</v>
      </c>
      <c r="D124" s="18" t="s">
        <v>252</v>
      </c>
      <c r="E124" s="23">
        <f t="shared" si="6"/>
        <v>2021</v>
      </c>
      <c r="F124" s="20">
        <f t="shared" si="7"/>
        <v>44196</v>
      </c>
      <c r="G124" s="21">
        <v>6942448.2700000014</v>
      </c>
      <c r="H124" s="22">
        <f>+H125+H126+H127+H128+H129+H130</f>
        <v>6942448.2700000014</v>
      </c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3">
      <c r="A125" s="15">
        <v>122</v>
      </c>
      <c r="B125" s="16"/>
      <c r="C125" s="17" t="s">
        <v>253</v>
      </c>
      <c r="D125" s="18" t="s">
        <v>254</v>
      </c>
      <c r="E125" s="23">
        <f t="shared" si="6"/>
        <v>2021</v>
      </c>
      <c r="F125" s="20">
        <f t="shared" si="7"/>
        <v>44196</v>
      </c>
      <c r="G125" s="24">
        <v>154893.9</v>
      </c>
      <c r="H125" s="24">
        <f t="shared" ref="H125:H131" si="10">+G125</f>
        <v>154893.9</v>
      </c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3">
      <c r="A126" s="15">
        <v>123</v>
      </c>
      <c r="B126" s="16"/>
      <c r="C126" s="17" t="s">
        <v>255</v>
      </c>
      <c r="D126" s="18" t="s">
        <v>256</v>
      </c>
      <c r="E126" s="23">
        <f t="shared" si="6"/>
        <v>2021</v>
      </c>
      <c r="F126" s="20">
        <f t="shared" si="7"/>
        <v>44196</v>
      </c>
      <c r="G126" s="24">
        <v>2341906.0700000003</v>
      </c>
      <c r="H126" s="24">
        <f t="shared" si="10"/>
        <v>2341906.0700000003</v>
      </c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3">
      <c r="A127" s="15">
        <v>124</v>
      </c>
      <c r="B127" s="26"/>
      <c r="C127" s="17" t="s">
        <v>257</v>
      </c>
      <c r="D127" s="18" t="s">
        <v>258</v>
      </c>
      <c r="E127" s="23">
        <f t="shared" si="6"/>
        <v>2021</v>
      </c>
      <c r="F127" s="20">
        <f t="shared" si="7"/>
        <v>44196</v>
      </c>
      <c r="G127" s="24">
        <v>0</v>
      </c>
      <c r="H127" s="24">
        <f t="shared" si="10"/>
        <v>0</v>
      </c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3">
      <c r="A128" s="15">
        <v>125</v>
      </c>
      <c r="B128" s="26"/>
      <c r="C128" s="17" t="s">
        <v>259</v>
      </c>
      <c r="D128" s="18" t="s">
        <v>260</v>
      </c>
      <c r="E128" s="23">
        <f t="shared" si="6"/>
        <v>2021</v>
      </c>
      <c r="F128" s="20">
        <f t="shared" si="7"/>
        <v>44196</v>
      </c>
      <c r="G128" s="24">
        <v>3083790.9800000004</v>
      </c>
      <c r="H128" s="24">
        <f t="shared" si="10"/>
        <v>3083790.9800000004</v>
      </c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3">
      <c r="A129" s="15">
        <v>126</v>
      </c>
      <c r="B129" s="16"/>
      <c r="C129" s="17" t="s">
        <v>261</v>
      </c>
      <c r="D129" s="18" t="s">
        <v>262</v>
      </c>
      <c r="E129" s="23">
        <f t="shared" si="6"/>
        <v>2021</v>
      </c>
      <c r="F129" s="20">
        <f t="shared" si="7"/>
        <v>44196</v>
      </c>
      <c r="G129" s="24">
        <v>1227655.3799999999</v>
      </c>
      <c r="H129" s="24">
        <f t="shared" si="10"/>
        <v>1227655.3799999999</v>
      </c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3">
      <c r="A130" s="15">
        <v>127</v>
      </c>
      <c r="B130" s="16"/>
      <c r="C130" s="17" t="s">
        <v>263</v>
      </c>
      <c r="D130" s="18" t="s">
        <v>264</v>
      </c>
      <c r="E130" s="23">
        <f t="shared" si="6"/>
        <v>2021</v>
      </c>
      <c r="F130" s="20">
        <f t="shared" si="7"/>
        <v>44196</v>
      </c>
      <c r="G130" s="24">
        <v>134201.94</v>
      </c>
      <c r="H130" s="24">
        <f t="shared" si="10"/>
        <v>134201.94</v>
      </c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3">
      <c r="A131" s="15">
        <v>128</v>
      </c>
      <c r="B131" s="26"/>
      <c r="C131" s="17" t="s">
        <v>265</v>
      </c>
      <c r="D131" s="18" t="s">
        <v>266</v>
      </c>
      <c r="E131" s="23">
        <f t="shared" si="6"/>
        <v>2021</v>
      </c>
      <c r="F131" s="20">
        <f t="shared" si="7"/>
        <v>44196</v>
      </c>
      <c r="G131" s="24">
        <v>0</v>
      </c>
      <c r="H131" s="24">
        <f t="shared" si="10"/>
        <v>0</v>
      </c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3">
      <c r="A132" s="15">
        <v>129</v>
      </c>
      <c r="B132" s="26"/>
      <c r="C132" s="17" t="s">
        <v>267</v>
      </c>
      <c r="D132" s="18" t="s">
        <v>268</v>
      </c>
      <c r="E132" s="23">
        <f t="shared" si="6"/>
        <v>2021</v>
      </c>
      <c r="F132" s="20">
        <f t="shared" si="7"/>
        <v>44196</v>
      </c>
      <c r="G132" s="24">
        <v>655356.91999999993</v>
      </c>
      <c r="H132" s="25">
        <f>+H133+H134+H135</f>
        <v>655356.91999999993</v>
      </c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3">
      <c r="A133" s="15">
        <v>130</v>
      </c>
      <c r="B133" s="16"/>
      <c r="C133" s="17" t="s">
        <v>269</v>
      </c>
      <c r="D133" s="18" t="s">
        <v>270</v>
      </c>
      <c r="E133" s="23">
        <f t="shared" si="6"/>
        <v>2021</v>
      </c>
      <c r="F133" s="20">
        <f t="shared" si="7"/>
        <v>44196</v>
      </c>
      <c r="G133" s="24">
        <v>83237.72</v>
      </c>
      <c r="H133" s="24">
        <f>+G133</f>
        <v>83237.72</v>
      </c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3">
      <c r="A134" s="15">
        <v>131</v>
      </c>
      <c r="B134" s="26"/>
      <c r="C134" s="17" t="s">
        <v>271</v>
      </c>
      <c r="D134" s="18" t="s">
        <v>272</v>
      </c>
      <c r="E134" s="23">
        <f t="shared" ref="E134:E197" si="11">E133</f>
        <v>2021</v>
      </c>
      <c r="F134" s="20">
        <f t="shared" ref="F134:F197" si="12">+F133</f>
        <v>44196</v>
      </c>
      <c r="G134" s="24">
        <v>139633.72</v>
      </c>
      <c r="H134" s="24">
        <f>+G134</f>
        <v>139633.72</v>
      </c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3">
      <c r="A135" s="15">
        <v>132</v>
      </c>
      <c r="B135" s="16"/>
      <c r="C135" s="17" t="s">
        <v>273</v>
      </c>
      <c r="D135" s="18" t="s">
        <v>274</v>
      </c>
      <c r="E135" s="23">
        <f t="shared" si="11"/>
        <v>2021</v>
      </c>
      <c r="F135" s="20">
        <f t="shared" si="12"/>
        <v>44196</v>
      </c>
      <c r="G135" s="24">
        <v>432485.48</v>
      </c>
      <c r="H135" s="24">
        <f>+G135</f>
        <v>432485.48</v>
      </c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3">
      <c r="A136" s="15">
        <v>133</v>
      </c>
      <c r="B136" s="26"/>
      <c r="C136" s="17" t="s">
        <v>275</v>
      </c>
      <c r="D136" s="18" t="s">
        <v>276</v>
      </c>
      <c r="E136" s="23">
        <f t="shared" si="11"/>
        <v>2021</v>
      </c>
      <c r="F136" s="20">
        <f t="shared" si="12"/>
        <v>44196</v>
      </c>
      <c r="G136" s="24">
        <v>193158620.92450002</v>
      </c>
      <c r="H136" s="25">
        <f>+H132+H131+H124+H120+H99+H44+H38+H35+H4</f>
        <v>193158620.92449999</v>
      </c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3">
      <c r="A137" s="15">
        <v>134</v>
      </c>
      <c r="B137" s="16"/>
      <c r="C137" s="17" t="s">
        <v>277</v>
      </c>
      <c r="D137" s="18" t="s">
        <v>278</v>
      </c>
      <c r="E137" s="23">
        <f t="shared" si="11"/>
        <v>2021</v>
      </c>
      <c r="F137" s="20">
        <f t="shared" si="12"/>
        <v>44196</v>
      </c>
      <c r="G137" s="24">
        <v>55287918.280000001</v>
      </c>
      <c r="H137" s="25">
        <f>+H138+H169</f>
        <v>55287918.280000001</v>
      </c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3">
      <c r="A138" s="15">
        <v>135</v>
      </c>
      <c r="B138" s="16"/>
      <c r="C138" s="17" t="s">
        <v>279</v>
      </c>
      <c r="D138" s="18" t="s">
        <v>280</v>
      </c>
      <c r="E138" s="23">
        <f>E137</f>
        <v>2021</v>
      </c>
      <c r="F138" s="20">
        <f>+F137</f>
        <v>44196</v>
      </c>
      <c r="G138" s="24">
        <v>54888001.310000002</v>
      </c>
      <c r="H138" s="25">
        <f>+H139+H147+H151+H155+H156+H157+H158+H159+H160</f>
        <v>54888001.310000002</v>
      </c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3">
      <c r="A139" s="15">
        <v>136</v>
      </c>
      <c r="B139" s="16"/>
      <c r="C139" s="17" t="s">
        <v>281</v>
      </c>
      <c r="D139" s="18" t="s">
        <v>282</v>
      </c>
      <c r="E139" s="23">
        <f t="shared" si="11"/>
        <v>2021</v>
      </c>
      <c r="F139" s="20">
        <f t="shared" si="12"/>
        <v>44196</v>
      </c>
      <c r="G139" s="24">
        <v>24436138.52</v>
      </c>
      <c r="H139" s="25">
        <f>SUM(H140:H143)</f>
        <v>24436138.52</v>
      </c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20.399999999999999" x14ac:dyDescent="0.3">
      <c r="A140" s="15">
        <v>137</v>
      </c>
      <c r="B140" s="16"/>
      <c r="C140" s="17" t="s">
        <v>283</v>
      </c>
      <c r="D140" s="18" t="s">
        <v>284</v>
      </c>
      <c r="E140" s="23">
        <f t="shared" si="11"/>
        <v>2021</v>
      </c>
      <c r="F140" s="20">
        <f t="shared" si="12"/>
        <v>44196</v>
      </c>
      <c r="G140" s="24">
        <v>23165086.699999999</v>
      </c>
      <c r="H140" s="24">
        <f>+G140</f>
        <v>23165086.699999999</v>
      </c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3">
      <c r="A141" s="15">
        <v>138</v>
      </c>
      <c r="B141" s="16"/>
      <c r="C141" s="17" t="s">
        <v>285</v>
      </c>
      <c r="D141" s="18" t="s">
        <v>286</v>
      </c>
      <c r="E141" s="23">
        <f t="shared" si="11"/>
        <v>2021</v>
      </c>
      <c r="F141" s="20">
        <f t="shared" si="12"/>
        <v>44196</v>
      </c>
      <c r="G141" s="24">
        <v>91005.98</v>
      </c>
      <c r="H141" s="24">
        <f>+G141</f>
        <v>91005.98</v>
      </c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3">
      <c r="A142" s="15">
        <v>139</v>
      </c>
      <c r="B142" s="16"/>
      <c r="C142" s="17" t="s">
        <v>287</v>
      </c>
      <c r="D142" s="18" t="s">
        <v>288</v>
      </c>
      <c r="E142" s="23">
        <f t="shared" si="11"/>
        <v>2021</v>
      </c>
      <c r="F142" s="20">
        <f t="shared" si="12"/>
        <v>44196</v>
      </c>
      <c r="G142" s="24">
        <v>1060315.8400000001</v>
      </c>
      <c r="H142" s="24">
        <f>+G142</f>
        <v>1060315.8400000001</v>
      </c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3">
      <c r="A143" s="15">
        <v>140</v>
      </c>
      <c r="B143" s="26"/>
      <c r="C143" s="17" t="s">
        <v>289</v>
      </c>
      <c r="D143" s="18" t="s">
        <v>290</v>
      </c>
      <c r="E143" s="23">
        <f t="shared" si="11"/>
        <v>2021</v>
      </c>
      <c r="F143" s="20">
        <f t="shared" si="12"/>
        <v>44196</v>
      </c>
      <c r="G143" s="24">
        <v>119730</v>
      </c>
      <c r="H143" s="25">
        <f>SUM(H144:H146)</f>
        <v>119730</v>
      </c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20.399999999999999" x14ac:dyDescent="0.3">
      <c r="A144" s="15">
        <v>141</v>
      </c>
      <c r="B144" s="16" t="s">
        <v>42</v>
      </c>
      <c r="C144" s="17" t="s">
        <v>291</v>
      </c>
      <c r="D144" s="18" t="s">
        <v>292</v>
      </c>
      <c r="E144" s="23">
        <f t="shared" si="11"/>
        <v>2021</v>
      </c>
      <c r="F144" s="20">
        <f t="shared" si="12"/>
        <v>44196</v>
      </c>
      <c r="G144" s="24">
        <v>0</v>
      </c>
      <c r="H144" s="21">
        <f>+G144</f>
        <v>0</v>
      </c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0.399999999999999" x14ac:dyDescent="0.3">
      <c r="A145" s="15">
        <v>142</v>
      </c>
      <c r="B145" s="26" t="s">
        <v>129</v>
      </c>
      <c r="C145" s="17" t="s">
        <v>293</v>
      </c>
      <c r="D145" s="18" t="s">
        <v>294</v>
      </c>
      <c r="E145" s="23">
        <f t="shared" si="11"/>
        <v>2021</v>
      </c>
      <c r="F145" s="20">
        <f t="shared" si="12"/>
        <v>44196</v>
      </c>
      <c r="G145" s="21">
        <v>0</v>
      </c>
      <c r="H145" s="21">
        <f>+G145</f>
        <v>0</v>
      </c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3">
      <c r="A146" s="15">
        <v>143</v>
      </c>
      <c r="B146" s="16"/>
      <c r="C146" s="17" t="s">
        <v>295</v>
      </c>
      <c r="D146" s="18" t="s">
        <v>296</v>
      </c>
      <c r="E146" s="23">
        <f t="shared" si="11"/>
        <v>2021</v>
      </c>
      <c r="F146" s="20">
        <f t="shared" si="12"/>
        <v>44196</v>
      </c>
      <c r="G146" s="24">
        <v>119730</v>
      </c>
      <c r="H146" s="21">
        <f>+G146</f>
        <v>119730</v>
      </c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3">
      <c r="A147" s="15">
        <v>144</v>
      </c>
      <c r="B147" s="16"/>
      <c r="C147" s="17" t="s">
        <v>297</v>
      </c>
      <c r="D147" s="18" t="s">
        <v>298</v>
      </c>
      <c r="E147" s="23">
        <f t="shared" si="11"/>
        <v>2021</v>
      </c>
      <c r="F147" s="20">
        <f t="shared" si="12"/>
        <v>44196</v>
      </c>
      <c r="G147" s="24">
        <v>372576.3</v>
      </c>
      <c r="H147" s="25">
        <f>SUM(H148:H150)</f>
        <v>372576.3</v>
      </c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3">
      <c r="A148" s="15">
        <v>145</v>
      </c>
      <c r="B148" s="26" t="s">
        <v>42</v>
      </c>
      <c r="C148" s="17" t="s">
        <v>299</v>
      </c>
      <c r="D148" s="18" t="s">
        <v>300</v>
      </c>
      <c r="E148" s="23">
        <f t="shared" si="11"/>
        <v>2021</v>
      </c>
      <c r="F148" s="20">
        <f t="shared" si="12"/>
        <v>44196</v>
      </c>
      <c r="G148" s="24">
        <v>7995</v>
      </c>
      <c r="H148" s="21">
        <f>+G148</f>
        <v>7995</v>
      </c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3">
      <c r="A149" s="15">
        <v>146</v>
      </c>
      <c r="B149" s="16" t="s">
        <v>129</v>
      </c>
      <c r="C149" s="17" t="s">
        <v>301</v>
      </c>
      <c r="D149" s="18" t="s">
        <v>302</v>
      </c>
      <c r="E149" s="23">
        <f t="shared" si="11"/>
        <v>2021</v>
      </c>
      <c r="F149" s="20">
        <f t="shared" si="12"/>
        <v>44196</v>
      </c>
      <c r="G149" s="21">
        <v>0</v>
      </c>
      <c r="H149" s="21">
        <f>+G149</f>
        <v>0</v>
      </c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3">
      <c r="A150" s="15">
        <v>147</v>
      </c>
      <c r="B150" s="26"/>
      <c r="C150" s="17" t="s">
        <v>303</v>
      </c>
      <c r="D150" s="18" t="s">
        <v>304</v>
      </c>
      <c r="E150" s="23">
        <f t="shared" si="11"/>
        <v>2021</v>
      </c>
      <c r="F150" s="20">
        <f t="shared" si="12"/>
        <v>44196</v>
      </c>
      <c r="G150" s="24">
        <v>364581.3</v>
      </c>
      <c r="H150" s="21">
        <f>+G150</f>
        <v>364581.3</v>
      </c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3">
      <c r="A151" s="15">
        <v>148</v>
      </c>
      <c r="B151" s="16"/>
      <c r="C151" s="17" t="s">
        <v>305</v>
      </c>
      <c r="D151" s="18" t="s">
        <v>306</v>
      </c>
      <c r="E151" s="23">
        <f t="shared" si="11"/>
        <v>2021</v>
      </c>
      <c r="F151" s="20">
        <f t="shared" si="12"/>
        <v>44196</v>
      </c>
      <c r="G151" s="24">
        <v>28535835.460000001</v>
      </c>
      <c r="H151" s="25">
        <f>SUM(H152:H154)</f>
        <v>28535835.460000001</v>
      </c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3">
      <c r="A152" s="15">
        <v>149</v>
      </c>
      <c r="B152" s="16"/>
      <c r="C152" s="17" t="s">
        <v>307</v>
      </c>
      <c r="D152" s="18" t="s">
        <v>308</v>
      </c>
      <c r="E152" s="23">
        <f t="shared" si="11"/>
        <v>2021</v>
      </c>
      <c r="F152" s="20">
        <f t="shared" si="12"/>
        <v>44196</v>
      </c>
      <c r="G152" s="24">
        <v>23539756.460000001</v>
      </c>
      <c r="H152" s="24">
        <f t="shared" ref="H152:H159" si="13">+G152</f>
        <v>23539756.460000001</v>
      </c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3">
      <c r="A153" s="15">
        <v>150</v>
      </c>
      <c r="B153" s="26"/>
      <c r="C153" s="17" t="s">
        <v>309</v>
      </c>
      <c r="D153" s="18" t="s">
        <v>310</v>
      </c>
      <c r="E153" s="23">
        <f t="shared" si="11"/>
        <v>2021</v>
      </c>
      <c r="F153" s="20">
        <f t="shared" si="12"/>
        <v>44196</v>
      </c>
      <c r="G153" s="24">
        <v>1564180.01</v>
      </c>
      <c r="H153" s="24">
        <f t="shared" si="13"/>
        <v>1564180.01</v>
      </c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3">
      <c r="A154" s="15">
        <v>151</v>
      </c>
      <c r="B154" s="16"/>
      <c r="C154" s="17" t="s">
        <v>311</v>
      </c>
      <c r="D154" s="18" t="s">
        <v>312</v>
      </c>
      <c r="E154" s="23">
        <f t="shared" si="11"/>
        <v>2021</v>
      </c>
      <c r="F154" s="20">
        <f t="shared" si="12"/>
        <v>44196</v>
      </c>
      <c r="G154" s="24">
        <v>3431898.9899999998</v>
      </c>
      <c r="H154" s="21">
        <f t="shared" si="13"/>
        <v>3431898.9899999998</v>
      </c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3">
      <c r="A155" s="15">
        <v>152</v>
      </c>
      <c r="B155" s="26"/>
      <c r="C155" s="17" t="s">
        <v>313</v>
      </c>
      <c r="D155" s="18" t="s">
        <v>314</v>
      </c>
      <c r="E155" s="23">
        <f t="shared" si="11"/>
        <v>2021</v>
      </c>
      <c r="F155" s="20">
        <f t="shared" si="12"/>
        <v>44196</v>
      </c>
      <c r="G155" s="21">
        <v>158025.32999999999</v>
      </c>
      <c r="H155" s="24">
        <f t="shared" si="13"/>
        <v>158025.32999999999</v>
      </c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3">
      <c r="A156" s="15">
        <v>153</v>
      </c>
      <c r="B156" s="16"/>
      <c r="C156" s="17" t="s">
        <v>315</v>
      </c>
      <c r="D156" s="18" t="s">
        <v>316</v>
      </c>
      <c r="E156" s="23">
        <f t="shared" si="11"/>
        <v>2021</v>
      </c>
      <c r="F156" s="20">
        <f t="shared" si="12"/>
        <v>44196</v>
      </c>
      <c r="G156" s="24">
        <v>0</v>
      </c>
      <c r="H156" s="24">
        <f t="shared" si="13"/>
        <v>0</v>
      </c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3">
      <c r="A157" s="15">
        <v>154</v>
      </c>
      <c r="B157" s="16"/>
      <c r="C157" s="17" t="s">
        <v>317</v>
      </c>
      <c r="D157" s="18" t="s">
        <v>318</v>
      </c>
      <c r="E157" s="23">
        <f t="shared" si="11"/>
        <v>2021</v>
      </c>
      <c r="F157" s="20">
        <f t="shared" si="12"/>
        <v>44196</v>
      </c>
      <c r="G157" s="24">
        <v>0</v>
      </c>
      <c r="H157" s="24">
        <f t="shared" si="13"/>
        <v>0</v>
      </c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3">
      <c r="A158" s="15">
        <v>155</v>
      </c>
      <c r="B158" s="16"/>
      <c r="C158" s="17" t="s">
        <v>319</v>
      </c>
      <c r="D158" s="18" t="s">
        <v>320</v>
      </c>
      <c r="E158" s="23">
        <f t="shared" si="11"/>
        <v>2021</v>
      </c>
      <c r="F158" s="20">
        <f t="shared" si="12"/>
        <v>44196</v>
      </c>
      <c r="G158" s="24">
        <v>0</v>
      </c>
      <c r="H158" s="24">
        <f t="shared" si="13"/>
        <v>0</v>
      </c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3">
      <c r="A159" s="15">
        <v>156</v>
      </c>
      <c r="B159" s="16"/>
      <c r="C159" s="17" t="s">
        <v>321</v>
      </c>
      <c r="D159" s="18" t="s">
        <v>322</v>
      </c>
      <c r="E159" s="23">
        <f t="shared" si="11"/>
        <v>2021</v>
      </c>
      <c r="F159" s="20">
        <f t="shared" si="12"/>
        <v>44196</v>
      </c>
      <c r="G159" s="21">
        <v>1385425.7</v>
      </c>
      <c r="H159" s="24">
        <f t="shared" si="13"/>
        <v>1385425.7</v>
      </c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3">
      <c r="A160" s="15">
        <v>157</v>
      </c>
      <c r="B160" s="16" t="s">
        <v>42</v>
      </c>
      <c r="C160" s="17" t="s">
        <v>323</v>
      </c>
      <c r="D160" s="18" t="s">
        <v>324</v>
      </c>
      <c r="E160" s="23">
        <f t="shared" si="11"/>
        <v>2021</v>
      </c>
      <c r="F160" s="20">
        <f t="shared" si="12"/>
        <v>44196</v>
      </c>
      <c r="G160" s="24">
        <v>0</v>
      </c>
      <c r="H160" s="25">
        <f>SUM(H161:H168)</f>
        <v>0</v>
      </c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3">
      <c r="A161" s="15">
        <v>158</v>
      </c>
      <c r="B161" s="16" t="s">
        <v>42</v>
      </c>
      <c r="C161" s="17" t="s">
        <v>325</v>
      </c>
      <c r="D161" s="18" t="s">
        <v>326</v>
      </c>
      <c r="E161" s="23">
        <f t="shared" si="11"/>
        <v>2021</v>
      </c>
      <c r="F161" s="20">
        <f t="shared" si="12"/>
        <v>44196</v>
      </c>
      <c r="G161" s="24">
        <v>0</v>
      </c>
      <c r="H161" s="21">
        <f>+G161</f>
        <v>0</v>
      </c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3">
      <c r="A162" s="15"/>
      <c r="B162" s="16" t="s">
        <v>42</v>
      </c>
      <c r="C162" s="17" t="s">
        <v>327</v>
      </c>
      <c r="D162" s="18" t="s">
        <v>328</v>
      </c>
      <c r="E162" s="23">
        <f t="shared" si="11"/>
        <v>2021</v>
      </c>
      <c r="F162" s="20">
        <f t="shared" si="12"/>
        <v>44196</v>
      </c>
      <c r="G162" s="24">
        <v>0</v>
      </c>
      <c r="H162" s="21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3">
      <c r="A163" s="15">
        <v>160</v>
      </c>
      <c r="B163" s="26" t="s">
        <v>42</v>
      </c>
      <c r="C163" s="17" t="s">
        <v>329</v>
      </c>
      <c r="D163" s="18" t="s">
        <v>330</v>
      </c>
      <c r="E163" s="23">
        <f>E161</f>
        <v>2021</v>
      </c>
      <c r="F163" s="20">
        <f>+F161</f>
        <v>44196</v>
      </c>
      <c r="G163" s="24">
        <v>0</v>
      </c>
      <c r="H163" s="21">
        <f t="shared" ref="H163:H168" si="14">+G163</f>
        <v>0</v>
      </c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3">
      <c r="A164" s="15">
        <v>161</v>
      </c>
      <c r="B164" s="16" t="s">
        <v>42</v>
      </c>
      <c r="C164" s="17" t="s">
        <v>331</v>
      </c>
      <c r="D164" s="18" t="s">
        <v>332</v>
      </c>
      <c r="E164" s="23">
        <f t="shared" si="11"/>
        <v>2021</v>
      </c>
      <c r="F164" s="20">
        <f t="shared" si="12"/>
        <v>44196</v>
      </c>
      <c r="G164" s="24">
        <v>0</v>
      </c>
      <c r="H164" s="21">
        <f t="shared" si="14"/>
        <v>0</v>
      </c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3">
      <c r="A165" s="15">
        <v>162</v>
      </c>
      <c r="B165" s="26" t="s">
        <v>42</v>
      </c>
      <c r="C165" s="17" t="s">
        <v>333</v>
      </c>
      <c r="D165" s="18" t="s">
        <v>334</v>
      </c>
      <c r="E165" s="23">
        <f t="shared" si="11"/>
        <v>2021</v>
      </c>
      <c r="F165" s="20">
        <f t="shared" si="12"/>
        <v>44196</v>
      </c>
      <c r="G165" s="24">
        <v>0</v>
      </c>
      <c r="H165" s="21">
        <f t="shared" si="14"/>
        <v>0</v>
      </c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3">
      <c r="A166" s="15">
        <v>163</v>
      </c>
      <c r="B166" s="16" t="s">
        <v>42</v>
      </c>
      <c r="C166" s="17" t="s">
        <v>335</v>
      </c>
      <c r="D166" s="18" t="s">
        <v>336</v>
      </c>
      <c r="E166" s="23">
        <f t="shared" si="11"/>
        <v>2021</v>
      </c>
      <c r="F166" s="20">
        <f t="shared" si="12"/>
        <v>44196</v>
      </c>
      <c r="G166" s="24">
        <v>0</v>
      </c>
      <c r="H166" s="21">
        <f t="shared" si="14"/>
        <v>0</v>
      </c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3">
      <c r="A167" s="15">
        <v>164</v>
      </c>
      <c r="B167" s="16" t="s">
        <v>42</v>
      </c>
      <c r="C167" s="17" t="s">
        <v>337</v>
      </c>
      <c r="D167" s="18" t="s">
        <v>338</v>
      </c>
      <c r="E167" s="23">
        <f t="shared" si="11"/>
        <v>2021</v>
      </c>
      <c r="F167" s="20">
        <f t="shared" si="12"/>
        <v>44196</v>
      </c>
      <c r="G167" s="24">
        <v>0</v>
      </c>
      <c r="H167" s="21">
        <f t="shared" si="14"/>
        <v>0</v>
      </c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3">
      <c r="A168" s="15">
        <v>165</v>
      </c>
      <c r="B168" s="26" t="s">
        <v>42</v>
      </c>
      <c r="C168" s="17" t="s">
        <v>339</v>
      </c>
      <c r="D168" s="18" t="s">
        <v>340</v>
      </c>
      <c r="E168" s="23">
        <f t="shared" si="11"/>
        <v>2021</v>
      </c>
      <c r="F168" s="20">
        <f t="shared" si="12"/>
        <v>44196</v>
      </c>
      <c r="G168" s="24">
        <v>0</v>
      </c>
      <c r="H168" s="21">
        <f t="shared" si="14"/>
        <v>0</v>
      </c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3">
      <c r="A169" s="15">
        <v>166</v>
      </c>
      <c r="B169" s="16"/>
      <c r="C169" s="17" t="s">
        <v>341</v>
      </c>
      <c r="D169" s="18" t="s">
        <v>342</v>
      </c>
      <c r="E169" s="23">
        <f t="shared" si="11"/>
        <v>2021</v>
      </c>
      <c r="F169" s="20">
        <f t="shared" si="12"/>
        <v>44196</v>
      </c>
      <c r="G169" s="24">
        <v>399916.97</v>
      </c>
      <c r="H169" s="25">
        <f>SUM(H170:H176)</f>
        <v>399916.97</v>
      </c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3">
      <c r="A170" s="15">
        <v>167</v>
      </c>
      <c r="B170" s="26"/>
      <c r="C170" s="17" t="s">
        <v>343</v>
      </c>
      <c r="D170" s="18" t="s">
        <v>344</v>
      </c>
      <c r="E170" s="23">
        <f t="shared" si="11"/>
        <v>2021</v>
      </c>
      <c r="F170" s="20">
        <f t="shared" si="12"/>
        <v>44196</v>
      </c>
      <c r="G170" s="24">
        <v>0</v>
      </c>
      <c r="H170" s="24">
        <f>+G170</f>
        <v>0</v>
      </c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3">
      <c r="A171" s="15">
        <v>168</v>
      </c>
      <c r="B171" s="16"/>
      <c r="C171" s="17" t="s">
        <v>345</v>
      </c>
      <c r="D171" s="18" t="s">
        <v>346</v>
      </c>
      <c r="E171" s="23">
        <f t="shared" si="11"/>
        <v>2021</v>
      </c>
      <c r="F171" s="20">
        <f t="shared" si="12"/>
        <v>44196</v>
      </c>
      <c r="G171" s="24">
        <v>14762.8</v>
      </c>
      <c r="H171" s="24">
        <f t="shared" ref="H171:H176" si="15">+G171</f>
        <v>14762.8</v>
      </c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3">
      <c r="A172" s="15">
        <v>169</v>
      </c>
      <c r="B172" s="16"/>
      <c r="C172" s="17" t="s">
        <v>347</v>
      </c>
      <c r="D172" s="18" t="s">
        <v>348</v>
      </c>
      <c r="E172" s="23">
        <f t="shared" si="11"/>
        <v>2021</v>
      </c>
      <c r="F172" s="20">
        <f t="shared" si="12"/>
        <v>44196</v>
      </c>
      <c r="G172" s="24">
        <v>35195.18</v>
      </c>
      <c r="H172" s="24">
        <f t="shared" si="15"/>
        <v>35195.18</v>
      </c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3">
      <c r="A173" s="15">
        <v>170</v>
      </c>
      <c r="B173" s="16"/>
      <c r="C173" s="17" t="s">
        <v>349</v>
      </c>
      <c r="D173" s="18" t="s">
        <v>350</v>
      </c>
      <c r="E173" s="23">
        <f t="shared" si="11"/>
        <v>2021</v>
      </c>
      <c r="F173" s="20">
        <f t="shared" si="12"/>
        <v>44196</v>
      </c>
      <c r="G173" s="24">
        <v>332392.34999999998</v>
      </c>
      <c r="H173" s="24">
        <f t="shared" si="15"/>
        <v>332392.34999999998</v>
      </c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3">
      <c r="A174" s="15">
        <v>171</v>
      </c>
      <c r="B174" s="26"/>
      <c r="C174" s="17" t="s">
        <v>351</v>
      </c>
      <c r="D174" s="18" t="s">
        <v>352</v>
      </c>
      <c r="E174" s="23">
        <f t="shared" si="11"/>
        <v>2021</v>
      </c>
      <c r="F174" s="20">
        <f t="shared" si="12"/>
        <v>44196</v>
      </c>
      <c r="G174" s="24">
        <v>1144.8200000000002</v>
      </c>
      <c r="H174" s="24">
        <f t="shared" si="15"/>
        <v>1144.8200000000002</v>
      </c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3">
      <c r="A175" s="15">
        <v>172</v>
      </c>
      <c r="B175" s="16"/>
      <c r="C175" s="17" t="s">
        <v>353</v>
      </c>
      <c r="D175" s="18" t="s">
        <v>354</v>
      </c>
      <c r="E175" s="23">
        <f t="shared" si="11"/>
        <v>2021</v>
      </c>
      <c r="F175" s="20">
        <f t="shared" si="12"/>
        <v>44196</v>
      </c>
      <c r="G175" s="24">
        <v>16421.82</v>
      </c>
      <c r="H175" s="24">
        <f t="shared" si="15"/>
        <v>16421.82</v>
      </c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3">
      <c r="A176" s="15">
        <v>173</v>
      </c>
      <c r="B176" s="26" t="s">
        <v>42</v>
      </c>
      <c r="C176" s="17" t="s">
        <v>355</v>
      </c>
      <c r="D176" s="18" t="s">
        <v>356</v>
      </c>
      <c r="E176" s="23">
        <f t="shared" si="11"/>
        <v>2021</v>
      </c>
      <c r="F176" s="20">
        <f t="shared" si="12"/>
        <v>44196</v>
      </c>
      <c r="G176" s="24">
        <v>0</v>
      </c>
      <c r="H176" s="24">
        <f t="shared" si="15"/>
        <v>0</v>
      </c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3">
      <c r="A177" s="15">
        <v>174</v>
      </c>
      <c r="B177" s="16"/>
      <c r="C177" s="17" t="s">
        <v>357</v>
      </c>
      <c r="D177" s="18" t="s">
        <v>358</v>
      </c>
      <c r="E177" s="23">
        <f t="shared" si="11"/>
        <v>2021</v>
      </c>
      <c r="F177" s="20">
        <f t="shared" si="12"/>
        <v>44196</v>
      </c>
      <c r="G177" s="24">
        <v>35946450.479999997</v>
      </c>
      <c r="H177" s="25">
        <f>+H178+H308</f>
        <v>35946450.479999997</v>
      </c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3">
      <c r="A178" s="15">
        <v>175</v>
      </c>
      <c r="B178" s="16"/>
      <c r="C178" s="17" t="s">
        <v>359</v>
      </c>
      <c r="D178" s="18" t="s">
        <v>360</v>
      </c>
      <c r="E178" s="23">
        <f t="shared" si="11"/>
        <v>2021</v>
      </c>
      <c r="F178" s="20">
        <f t="shared" si="12"/>
        <v>44196</v>
      </c>
      <c r="G178" s="24">
        <v>11917835.74</v>
      </c>
      <c r="H178" s="25">
        <f>+H179+H187+H191+H210+H216+H221+H226+H236+H242+H249+H255+H260+H269+H277+H285+H299+H307</f>
        <v>11917835.74</v>
      </c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3">
      <c r="A179" s="15">
        <v>176</v>
      </c>
      <c r="B179" s="16"/>
      <c r="C179" s="17" t="s">
        <v>361</v>
      </c>
      <c r="D179" s="18" t="s">
        <v>362</v>
      </c>
      <c r="E179" s="23">
        <f t="shared" si="11"/>
        <v>2021</v>
      </c>
      <c r="F179" s="20">
        <f t="shared" si="12"/>
        <v>44196</v>
      </c>
      <c r="G179" s="24">
        <v>0</v>
      </c>
      <c r="H179" s="25">
        <f>+H180+H185+H186</f>
        <v>0</v>
      </c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3">
      <c r="A180" s="15">
        <v>177</v>
      </c>
      <c r="B180" s="26"/>
      <c r="C180" s="17" t="s">
        <v>363</v>
      </c>
      <c r="D180" s="18" t="s">
        <v>364</v>
      </c>
      <c r="E180" s="23">
        <f t="shared" si="11"/>
        <v>2021</v>
      </c>
      <c r="F180" s="20">
        <f t="shared" si="12"/>
        <v>44196</v>
      </c>
      <c r="G180" s="24">
        <v>0</v>
      </c>
      <c r="H180" s="25">
        <f>SUM(H181:H184)</f>
        <v>0</v>
      </c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3">
      <c r="A181" s="15">
        <v>178</v>
      </c>
      <c r="B181" s="16"/>
      <c r="C181" s="17" t="s">
        <v>365</v>
      </c>
      <c r="D181" s="18" t="s">
        <v>366</v>
      </c>
      <c r="E181" s="23">
        <f t="shared" si="11"/>
        <v>2021</v>
      </c>
      <c r="F181" s="20">
        <f t="shared" si="12"/>
        <v>44196</v>
      </c>
      <c r="G181" s="24">
        <v>0</v>
      </c>
      <c r="H181" s="24">
        <f t="shared" ref="H181:H186" si="16">+G181</f>
        <v>0</v>
      </c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3">
      <c r="A182" s="15">
        <v>179</v>
      </c>
      <c r="B182" s="26"/>
      <c r="C182" s="17" t="s">
        <v>367</v>
      </c>
      <c r="D182" s="18" t="s">
        <v>368</v>
      </c>
      <c r="E182" s="23">
        <f t="shared" si="11"/>
        <v>2021</v>
      </c>
      <c r="F182" s="20">
        <f t="shared" si="12"/>
        <v>44196</v>
      </c>
      <c r="G182" s="24">
        <v>0</v>
      </c>
      <c r="H182" s="24">
        <f t="shared" si="16"/>
        <v>0</v>
      </c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3">
      <c r="A183" s="15">
        <v>180</v>
      </c>
      <c r="B183" s="16"/>
      <c r="C183" s="17" t="s">
        <v>369</v>
      </c>
      <c r="D183" s="18" t="s">
        <v>370</v>
      </c>
      <c r="E183" s="23">
        <f t="shared" si="11"/>
        <v>2021</v>
      </c>
      <c r="F183" s="20">
        <f t="shared" si="12"/>
        <v>44196</v>
      </c>
      <c r="G183" s="24">
        <v>0</v>
      </c>
      <c r="H183" s="24">
        <f t="shared" si="16"/>
        <v>0</v>
      </c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3">
      <c r="A184" s="15">
        <v>181</v>
      </c>
      <c r="B184" s="16"/>
      <c r="C184" s="17" t="s">
        <v>371</v>
      </c>
      <c r="D184" s="18" t="s">
        <v>372</v>
      </c>
      <c r="E184" s="23">
        <f t="shared" si="11"/>
        <v>2021</v>
      </c>
      <c r="F184" s="20">
        <f t="shared" si="12"/>
        <v>44196</v>
      </c>
      <c r="G184" s="24">
        <v>0</v>
      </c>
      <c r="H184" s="24">
        <f t="shared" si="16"/>
        <v>0</v>
      </c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3">
      <c r="A185" s="15">
        <v>182</v>
      </c>
      <c r="B185" s="26" t="s">
        <v>42</v>
      </c>
      <c r="C185" s="17" t="s">
        <v>373</v>
      </c>
      <c r="D185" s="18" t="s">
        <v>374</v>
      </c>
      <c r="E185" s="23">
        <f t="shared" si="11"/>
        <v>2021</v>
      </c>
      <c r="F185" s="20">
        <f t="shared" si="12"/>
        <v>44196</v>
      </c>
      <c r="G185" s="24">
        <v>0</v>
      </c>
      <c r="H185" s="24">
        <f t="shared" si="16"/>
        <v>0</v>
      </c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3">
      <c r="A186" s="15">
        <v>183</v>
      </c>
      <c r="B186" s="16" t="s">
        <v>129</v>
      </c>
      <c r="C186" s="17" t="s">
        <v>375</v>
      </c>
      <c r="D186" s="18" t="s">
        <v>376</v>
      </c>
      <c r="E186" s="23">
        <f t="shared" si="11"/>
        <v>2021</v>
      </c>
      <c r="F186" s="20">
        <f t="shared" si="12"/>
        <v>44196</v>
      </c>
      <c r="G186" s="24">
        <v>0</v>
      </c>
      <c r="H186" s="24">
        <f t="shared" si="16"/>
        <v>0</v>
      </c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3">
      <c r="A187" s="15">
        <v>184</v>
      </c>
      <c r="B187" s="26"/>
      <c r="C187" s="17" t="s">
        <v>377</v>
      </c>
      <c r="D187" s="18" t="s">
        <v>378</v>
      </c>
      <c r="E187" s="23">
        <f t="shared" si="11"/>
        <v>2021</v>
      </c>
      <c r="F187" s="20">
        <f t="shared" si="12"/>
        <v>44196</v>
      </c>
      <c r="G187" s="24">
        <v>0</v>
      </c>
      <c r="H187" s="25">
        <f>+H188+H189+H190</f>
        <v>0</v>
      </c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3">
      <c r="A188" s="15">
        <v>185</v>
      </c>
      <c r="B188" s="16"/>
      <c r="C188" s="17" t="s">
        <v>379</v>
      </c>
      <c r="D188" s="18" t="s">
        <v>380</v>
      </c>
      <c r="E188" s="23">
        <f t="shared" si="11"/>
        <v>2021</v>
      </c>
      <c r="F188" s="20">
        <f t="shared" si="12"/>
        <v>44196</v>
      </c>
      <c r="G188" s="24">
        <v>0</v>
      </c>
      <c r="H188" s="24">
        <f>+G188</f>
        <v>0</v>
      </c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3">
      <c r="A189" s="15">
        <v>186</v>
      </c>
      <c r="B189" s="16" t="s">
        <v>42</v>
      </c>
      <c r="C189" s="17" t="s">
        <v>381</v>
      </c>
      <c r="D189" s="18" t="s">
        <v>382</v>
      </c>
      <c r="E189" s="23">
        <f t="shared" si="11"/>
        <v>2021</v>
      </c>
      <c r="F189" s="20">
        <f t="shared" si="12"/>
        <v>44196</v>
      </c>
      <c r="G189" s="24">
        <v>0</v>
      </c>
      <c r="H189" s="24">
        <f>+G189</f>
        <v>0</v>
      </c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3">
      <c r="A190" s="15">
        <v>187</v>
      </c>
      <c r="B190" s="16" t="s">
        <v>129</v>
      </c>
      <c r="C190" s="17" t="s">
        <v>383</v>
      </c>
      <c r="D190" s="18" t="s">
        <v>384</v>
      </c>
      <c r="E190" s="23">
        <f t="shared" si="11"/>
        <v>2021</v>
      </c>
      <c r="F190" s="20">
        <f t="shared" si="12"/>
        <v>44196</v>
      </c>
      <c r="G190" s="24">
        <v>0</v>
      </c>
      <c r="H190" s="24">
        <f>+G190</f>
        <v>0</v>
      </c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3">
      <c r="A191" s="15">
        <v>188</v>
      </c>
      <c r="B191" s="16"/>
      <c r="C191" s="17" t="s">
        <v>385</v>
      </c>
      <c r="D191" s="18" t="s">
        <v>386</v>
      </c>
      <c r="E191" s="23">
        <f t="shared" si="11"/>
        <v>2021</v>
      </c>
      <c r="F191" s="20">
        <f t="shared" si="12"/>
        <v>44196</v>
      </c>
      <c r="G191" s="24">
        <v>0</v>
      </c>
      <c r="H191" s="25">
        <f>+H192+H193+H194+H195+H196+H197+H198+H199+H208+H209</f>
        <v>0</v>
      </c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3">
      <c r="A192" s="15">
        <v>189</v>
      </c>
      <c r="B192" s="16" t="s">
        <v>42</v>
      </c>
      <c r="C192" s="17" t="s">
        <v>387</v>
      </c>
      <c r="D192" s="18" t="s">
        <v>388</v>
      </c>
      <c r="E192" s="23">
        <f t="shared" si="11"/>
        <v>2021</v>
      </c>
      <c r="F192" s="20">
        <f t="shared" si="12"/>
        <v>44196</v>
      </c>
      <c r="G192" s="24">
        <v>0</v>
      </c>
      <c r="H192" s="21">
        <f>+G192</f>
        <v>0</v>
      </c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0.399999999999999" x14ac:dyDescent="0.3">
      <c r="A193" s="15">
        <v>190</v>
      </c>
      <c r="B193" s="16" t="s">
        <v>42</v>
      </c>
      <c r="C193" s="17" t="s">
        <v>389</v>
      </c>
      <c r="D193" s="18" t="s">
        <v>390</v>
      </c>
      <c r="E193" s="23">
        <f t="shared" si="11"/>
        <v>2021</v>
      </c>
      <c r="F193" s="20">
        <f t="shared" si="12"/>
        <v>44196</v>
      </c>
      <c r="G193" s="21">
        <v>0</v>
      </c>
      <c r="H193" s="21">
        <f t="shared" ref="H193:H198" si="17">+G193</f>
        <v>0</v>
      </c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3">
      <c r="A194" s="15">
        <v>191</v>
      </c>
      <c r="B194" s="16"/>
      <c r="C194" s="17" t="s">
        <v>391</v>
      </c>
      <c r="D194" s="18" t="s">
        <v>392</v>
      </c>
      <c r="E194" s="23">
        <f t="shared" si="11"/>
        <v>2021</v>
      </c>
      <c r="F194" s="20">
        <f t="shared" si="12"/>
        <v>44196</v>
      </c>
      <c r="G194" s="24">
        <v>0</v>
      </c>
      <c r="H194" s="21">
        <f t="shared" si="17"/>
        <v>0</v>
      </c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20.399999999999999" x14ac:dyDescent="0.3">
      <c r="A195" s="15">
        <v>192</v>
      </c>
      <c r="B195" s="16"/>
      <c r="C195" s="17" t="s">
        <v>393</v>
      </c>
      <c r="D195" s="18" t="s">
        <v>394</v>
      </c>
      <c r="E195" s="23">
        <f t="shared" si="11"/>
        <v>2021</v>
      </c>
      <c r="F195" s="20">
        <f t="shared" si="12"/>
        <v>44196</v>
      </c>
      <c r="G195" s="24">
        <v>0</v>
      </c>
      <c r="H195" s="21">
        <f t="shared" si="17"/>
        <v>0</v>
      </c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3">
      <c r="A196" s="15">
        <v>193</v>
      </c>
      <c r="B196" s="16" t="s">
        <v>129</v>
      </c>
      <c r="C196" s="17" t="s">
        <v>395</v>
      </c>
      <c r="D196" s="18" t="s">
        <v>396</v>
      </c>
      <c r="E196" s="23">
        <f t="shared" si="11"/>
        <v>2021</v>
      </c>
      <c r="F196" s="20">
        <f t="shared" si="12"/>
        <v>44196</v>
      </c>
      <c r="G196" s="24">
        <v>0</v>
      </c>
      <c r="H196" s="21">
        <f t="shared" si="17"/>
        <v>0</v>
      </c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3">
      <c r="A197" s="15">
        <v>194</v>
      </c>
      <c r="B197" s="26" t="s">
        <v>129</v>
      </c>
      <c r="C197" s="17" t="s">
        <v>397</v>
      </c>
      <c r="D197" s="18" t="s">
        <v>398</v>
      </c>
      <c r="E197" s="23">
        <f t="shared" si="11"/>
        <v>2021</v>
      </c>
      <c r="F197" s="20">
        <f t="shared" si="12"/>
        <v>44196</v>
      </c>
      <c r="G197" s="24">
        <v>0</v>
      </c>
      <c r="H197" s="21">
        <f t="shared" si="17"/>
        <v>0</v>
      </c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3">
      <c r="A198" s="15">
        <v>195</v>
      </c>
      <c r="B198" s="16"/>
      <c r="C198" s="17" t="s">
        <v>399</v>
      </c>
      <c r="D198" s="18" t="s">
        <v>400</v>
      </c>
      <c r="E198" s="23">
        <f t="shared" ref="E198:E261" si="18">E197</f>
        <v>2021</v>
      </c>
      <c r="F198" s="20">
        <f t="shared" ref="F198:F261" si="19">+F197</f>
        <v>44196</v>
      </c>
      <c r="G198" s="24">
        <v>0</v>
      </c>
      <c r="H198" s="21">
        <f t="shared" si="17"/>
        <v>0</v>
      </c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3">
      <c r="A199" s="15">
        <v>196</v>
      </c>
      <c r="B199" s="26"/>
      <c r="C199" s="17" t="s">
        <v>401</v>
      </c>
      <c r="D199" s="18" t="s">
        <v>402</v>
      </c>
      <c r="E199" s="23">
        <f t="shared" si="18"/>
        <v>2021</v>
      </c>
      <c r="F199" s="20">
        <f t="shared" si="19"/>
        <v>44196</v>
      </c>
      <c r="G199" s="21">
        <v>0</v>
      </c>
      <c r="H199" s="25">
        <f>SUM(H200:H207)</f>
        <v>0</v>
      </c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3">
      <c r="A200" s="15">
        <v>197</v>
      </c>
      <c r="B200" s="16"/>
      <c r="C200" s="17" t="s">
        <v>403</v>
      </c>
      <c r="D200" s="18" t="s">
        <v>404</v>
      </c>
      <c r="E200" s="23">
        <f t="shared" si="18"/>
        <v>2021</v>
      </c>
      <c r="F200" s="20">
        <f t="shared" si="19"/>
        <v>44196</v>
      </c>
      <c r="G200" s="24">
        <v>0</v>
      </c>
      <c r="H200" s="21">
        <f>+G200</f>
        <v>0</v>
      </c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20.399999999999999" x14ac:dyDescent="0.3">
      <c r="A201" s="15">
        <v>198</v>
      </c>
      <c r="B201" s="16"/>
      <c r="C201" s="17" t="s">
        <v>405</v>
      </c>
      <c r="D201" s="18" t="s">
        <v>406</v>
      </c>
      <c r="E201" s="23">
        <f t="shared" si="18"/>
        <v>2021</v>
      </c>
      <c r="F201" s="20">
        <f t="shared" si="19"/>
        <v>44196</v>
      </c>
      <c r="G201" s="21">
        <v>0</v>
      </c>
      <c r="H201" s="21">
        <f t="shared" ref="H201:H209" si="20">+G201</f>
        <v>0</v>
      </c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3">
      <c r="A202" s="15">
        <v>199</v>
      </c>
      <c r="B202" s="16"/>
      <c r="C202" s="17" t="s">
        <v>407</v>
      </c>
      <c r="D202" s="18" t="s">
        <v>408</v>
      </c>
      <c r="E202" s="23">
        <f t="shared" si="18"/>
        <v>2021</v>
      </c>
      <c r="F202" s="20">
        <f t="shared" si="19"/>
        <v>44196</v>
      </c>
      <c r="G202" s="24">
        <v>0</v>
      </c>
      <c r="H202" s="21">
        <f t="shared" si="20"/>
        <v>0</v>
      </c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20.399999999999999" x14ac:dyDescent="0.3">
      <c r="A203" s="15">
        <v>200</v>
      </c>
      <c r="B203" s="16"/>
      <c r="C203" s="17" t="s">
        <v>409</v>
      </c>
      <c r="D203" s="18" t="s">
        <v>410</v>
      </c>
      <c r="E203" s="23">
        <f t="shared" si="18"/>
        <v>2021</v>
      </c>
      <c r="F203" s="20">
        <f t="shared" si="19"/>
        <v>44196</v>
      </c>
      <c r="G203" s="24">
        <v>0</v>
      </c>
      <c r="H203" s="21">
        <f t="shared" si="20"/>
        <v>0</v>
      </c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15">
        <v>201</v>
      </c>
      <c r="B204" s="16"/>
      <c r="C204" s="17" t="s">
        <v>411</v>
      </c>
      <c r="D204" s="18" t="s">
        <v>412</v>
      </c>
      <c r="E204" s="23">
        <f t="shared" si="18"/>
        <v>2021</v>
      </c>
      <c r="F204" s="20">
        <f t="shared" si="19"/>
        <v>44196</v>
      </c>
      <c r="G204" s="21">
        <v>0</v>
      </c>
      <c r="H204" s="21">
        <f t="shared" si="20"/>
        <v>0</v>
      </c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15">
        <v>202</v>
      </c>
      <c r="B205" s="16"/>
      <c r="C205" s="17" t="s">
        <v>413</v>
      </c>
      <c r="D205" s="18" t="s">
        <v>414</v>
      </c>
      <c r="E205" s="23">
        <f t="shared" si="18"/>
        <v>2021</v>
      </c>
      <c r="F205" s="20">
        <f t="shared" si="19"/>
        <v>44196</v>
      </c>
      <c r="G205" s="21">
        <v>0</v>
      </c>
      <c r="H205" s="21">
        <f t="shared" si="20"/>
        <v>0</v>
      </c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15">
        <v>203</v>
      </c>
      <c r="B206" s="16"/>
      <c r="C206" s="17" t="s">
        <v>415</v>
      </c>
      <c r="D206" s="18" t="s">
        <v>416</v>
      </c>
      <c r="E206" s="23">
        <f t="shared" si="18"/>
        <v>2021</v>
      </c>
      <c r="F206" s="20">
        <f t="shared" si="19"/>
        <v>44196</v>
      </c>
      <c r="G206" s="24">
        <v>0</v>
      </c>
      <c r="H206" s="21">
        <f t="shared" si="20"/>
        <v>0</v>
      </c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15">
        <v>204</v>
      </c>
      <c r="B207" s="16"/>
      <c r="C207" s="17" t="s">
        <v>417</v>
      </c>
      <c r="D207" s="18" t="s">
        <v>418</v>
      </c>
      <c r="E207" s="23">
        <f t="shared" si="18"/>
        <v>2021</v>
      </c>
      <c r="F207" s="20">
        <f t="shared" si="19"/>
        <v>44196</v>
      </c>
      <c r="G207" s="24">
        <v>0</v>
      </c>
      <c r="H207" s="21">
        <f t="shared" si="20"/>
        <v>0</v>
      </c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15">
        <v>205</v>
      </c>
      <c r="B208" s="26"/>
      <c r="C208" s="17" t="s">
        <v>419</v>
      </c>
      <c r="D208" s="18" t="s">
        <v>420</v>
      </c>
      <c r="E208" s="23">
        <f t="shared" si="18"/>
        <v>2021</v>
      </c>
      <c r="F208" s="20">
        <f t="shared" si="19"/>
        <v>44196</v>
      </c>
      <c r="G208" s="24">
        <v>0</v>
      </c>
      <c r="H208" s="21">
        <f t="shared" si="20"/>
        <v>0</v>
      </c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20.399999999999999" x14ac:dyDescent="0.3">
      <c r="A209" s="15">
        <v>206</v>
      </c>
      <c r="B209" s="16"/>
      <c r="C209" s="17" t="s">
        <v>421</v>
      </c>
      <c r="D209" s="18" t="s">
        <v>422</v>
      </c>
      <c r="E209" s="23">
        <f t="shared" si="18"/>
        <v>2021</v>
      </c>
      <c r="F209" s="20">
        <f t="shared" si="19"/>
        <v>44196</v>
      </c>
      <c r="G209" s="24">
        <v>0</v>
      </c>
      <c r="H209" s="21">
        <f t="shared" si="20"/>
        <v>0</v>
      </c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15">
        <v>207</v>
      </c>
      <c r="B210" s="26"/>
      <c r="C210" s="17" t="s">
        <v>423</v>
      </c>
      <c r="D210" s="18" t="s">
        <v>424</v>
      </c>
      <c r="E210" s="23">
        <f t="shared" si="18"/>
        <v>2021</v>
      </c>
      <c r="F210" s="20">
        <f t="shared" si="19"/>
        <v>44196</v>
      </c>
      <c r="G210" s="24">
        <v>0</v>
      </c>
      <c r="H210" s="25">
        <f>SUM(H211:H215)</f>
        <v>0</v>
      </c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15">
        <v>208</v>
      </c>
      <c r="B211" s="16" t="s">
        <v>42</v>
      </c>
      <c r="C211" s="17" t="s">
        <v>425</v>
      </c>
      <c r="D211" s="18" t="s">
        <v>426</v>
      </c>
      <c r="E211" s="23">
        <f t="shared" si="18"/>
        <v>2021</v>
      </c>
      <c r="F211" s="20">
        <f t="shared" si="19"/>
        <v>44196</v>
      </c>
      <c r="G211" s="24">
        <v>0</v>
      </c>
      <c r="H211" s="24">
        <f>+G211</f>
        <v>0</v>
      </c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15">
        <v>209</v>
      </c>
      <c r="B212" s="26"/>
      <c r="C212" s="17" t="s">
        <v>427</v>
      </c>
      <c r="D212" s="18" t="s">
        <v>428</v>
      </c>
      <c r="E212" s="23">
        <f t="shared" si="18"/>
        <v>2021</v>
      </c>
      <c r="F212" s="20">
        <f t="shared" si="19"/>
        <v>44196</v>
      </c>
      <c r="G212" s="24">
        <v>0</v>
      </c>
      <c r="H212" s="24">
        <f>+G212</f>
        <v>0</v>
      </c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15">
        <v>210</v>
      </c>
      <c r="B213" s="16" t="s">
        <v>136</v>
      </c>
      <c r="C213" s="17" t="s">
        <v>429</v>
      </c>
      <c r="D213" s="18" t="s">
        <v>430</v>
      </c>
      <c r="E213" s="23">
        <f t="shared" si="18"/>
        <v>2021</v>
      </c>
      <c r="F213" s="20">
        <f t="shared" si="19"/>
        <v>44196</v>
      </c>
      <c r="G213" s="24">
        <v>0</v>
      </c>
      <c r="H213" s="24">
        <f>+G213</f>
        <v>0</v>
      </c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15">
        <v>211</v>
      </c>
      <c r="B214" s="16"/>
      <c r="C214" s="17" t="s">
        <v>431</v>
      </c>
      <c r="D214" s="18" t="s">
        <v>432</v>
      </c>
      <c r="E214" s="23">
        <f t="shared" si="18"/>
        <v>2021</v>
      </c>
      <c r="F214" s="20">
        <f t="shared" si="19"/>
        <v>44196</v>
      </c>
      <c r="G214" s="21">
        <v>0</v>
      </c>
      <c r="H214" s="24">
        <f>+G214</f>
        <v>0</v>
      </c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15">
        <v>212</v>
      </c>
      <c r="B215" s="16"/>
      <c r="C215" s="17" t="s">
        <v>433</v>
      </c>
      <c r="D215" s="18" t="s">
        <v>434</v>
      </c>
      <c r="E215" s="23">
        <f t="shared" si="18"/>
        <v>2021</v>
      </c>
      <c r="F215" s="20">
        <f t="shared" si="19"/>
        <v>44196</v>
      </c>
      <c r="G215" s="24">
        <v>0</v>
      </c>
      <c r="H215" s="24">
        <f>+G215</f>
        <v>0</v>
      </c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15">
        <v>213</v>
      </c>
      <c r="B216" s="16"/>
      <c r="C216" s="17" t="s">
        <v>435</v>
      </c>
      <c r="D216" s="18" t="s">
        <v>436</v>
      </c>
      <c r="E216" s="23">
        <f t="shared" si="18"/>
        <v>2021</v>
      </c>
      <c r="F216" s="20">
        <f t="shared" si="19"/>
        <v>44196</v>
      </c>
      <c r="G216" s="21">
        <v>0</v>
      </c>
      <c r="H216" s="25">
        <f>SUM(H217:H220)</f>
        <v>0</v>
      </c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15">
        <v>214</v>
      </c>
      <c r="B217" s="16" t="s">
        <v>42</v>
      </c>
      <c r="C217" s="17" t="s">
        <v>437</v>
      </c>
      <c r="D217" s="18" t="s">
        <v>438</v>
      </c>
      <c r="E217" s="23">
        <f t="shared" si="18"/>
        <v>2021</v>
      </c>
      <c r="F217" s="20">
        <f t="shared" si="19"/>
        <v>44196</v>
      </c>
      <c r="G217" s="24">
        <v>0</v>
      </c>
      <c r="H217" s="24">
        <f>+G217</f>
        <v>0</v>
      </c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15">
        <v>215</v>
      </c>
      <c r="B218" s="16"/>
      <c r="C218" s="17" t="s">
        <v>439</v>
      </c>
      <c r="D218" s="18" t="s">
        <v>440</v>
      </c>
      <c r="E218" s="23">
        <f t="shared" si="18"/>
        <v>2021</v>
      </c>
      <c r="F218" s="20">
        <f t="shared" si="19"/>
        <v>44196</v>
      </c>
      <c r="G218" s="24">
        <v>0</v>
      </c>
      <c r="H218" s="24">
        <f>+G218</f>
        <v>0</v>
      </c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15">
        <v>216</v>
      </c>
      <c r="B219" s="16" t="s">
        <v>129</v>
      </c>
      <c r="C219" s="17" t="s">
        <v>441</v>
      </c>
      <c r="D219" s="18" t="s">
        <v>442</v>
      </c>
      <c r="E219" s="23">
        <f t="shared" si="18"/>
        <v>2021</v>
      </c>
      <c r="F219" s="20">
        <f t="shared" si="19"/>
        <v>44196</v>
      </c>
      <c r="G219" s="24">
        <v>0</v>
      </c>
      <c r="H219" s="24">
        <f>+G219</f>
        <v>0</v>
      </c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15">
        <v>217</v>
      </c>
      <c r="B220" s="16"/>
      <c r="C220" s="17" t="s">
        <v>443</v>
      </c>
      <c r="D220" s="18" t="s">
        <v>444</v>
      </c>
      <c r="E220" s="23">
        <f t="shared" si="18"/>
        <v>2021</v>
      </c>
      <c r="F220" s="20">
        <f t="shared" si="19"/>
        <v>44196</v>
      </c>
      <c r="G220" s="21">
        <v>0</v>
      </c>
      <c r="H220" s="24">
        <f>+G220</f>
        <v>0</v>
      </c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15">
        <v>218</v>
      </c>
      <c r="B221" s="16"/>
      <c r="C221" s="17" t="s">
        <v>445</v>
      </c>
      <c r="D221" s="18" t="s">
        <v>446</v>
      </c>
      <c r="E221" s="23">
        <f t="shared" si="18"/>
        <v>2021</v>
      </c>
      <c r="F221" s="20">
        <f t="shared" si="19"/>
        <v>44196</v>
      </c>
      <c r="G221" s="21">
        <v>0</v>
      </c>
      <c r="H221" s="25">
        <f>SUM(H222:H225)</f>
        <v>0</v>
      </c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15">
        <v>219</v>
      </c>
      <c r="B222" s="16" t="s">
        <v>42</v>
      </c>
      <c r="C222" s="17" t="s">
        <v>447</v>
      </c>
      <c r="D222" s="18" t="s">
        <v>448</v>
      </c>
      <c r="E222" s="23">
        <f t="shared" si="18"/>
        <v>2021</v>
      </c>
      <c r="F222" s="20">
        <f t="shared" si="19"/>
        <v>44196</v>
      </c>
      <c r="G222" s="24">
        <v>0</v>
      </c>
      <c r="H222" s="24">
        <f>+G222</f>
        <v>0</v>
      </c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15">
        <v>220</v>
      </c>
      <c r="B223" s="16"/>
      <c r="C223" s="17" t="s">
        <v>449</v>
      </c>
      <c r="D223" s="18" t="s">
        <v>450</v>
      </c>
      <c r="E223" s="23">
        <f t="shared" si="18"/>
        <v>2021</v>
      </c>
      <c r="F223" s="20">
        <f t="shared" si="19"/>
        <v>44196</v>
      </c>
      <c r="G223" s="24">
        <v>0</v>
      </c>
      <c r="H223" s="24">
        <f>+G223</f>
        <v>0</v>
      </c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15">
        <v>221</v>
      </c>
      <c r="B224" s="16" t="s">
        <v>129</v>
      </c>
      <c r="C224" s="17" t="s">
        <v>451</v>
      </c>
      <c r="D224" s="18" t="s">
        <v>452</v>
      </c>
      <c r="E224" s="23">
        <f t="shared" si="18"/>
        <v>2021</v>
      </c>
      <c r="F224" s="20">
        <f t="shared" si="19"/>
        <v>44196</v>
      </c>
      <c r="G224" s="24">
        <v>0</v>
      </c>
      <c r="H224" s="24">
        <f>+G224</f>
        <v>0</v>
      </c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15">
        <v>222</v>
      </c>
      <c r="B225" s="16"/>
      <c r="C225" s="17" t="s">
        <v>453</v>
      </c>
      <c r="D225" s="18" t="s">
        <v>454</v>
      </c>
      <c r="E225" s="23">
        <f t="shared" si="18"/>
        <v>2021</v>
      </c>
      <c r="F225" s="20">
        <f t="shared" si="19"/>
        <v>44196</v>
      </c>
      <c r="G225" s="24">
        <v>0</v>
      </c>
      <c r="H225" s="24">
        <f>+G225</f>
        <v>0</v>
      </c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15">
        <v>223</v>
      </c>
      <c r="B226" s="16"/>
      <c r="C226" s="17" t="s">
        <v>455</v>
      </c>
      <c r="D226" s="18" t="s">
        <v>456</v>
      </c>
      <c r="E226" s="23">
        <f t="shared" si="18"/>
        <v>2021</v>
      </c>
      <c r="F226" s="20">
        <f t="shared" si="19"/>
        <v>44196</v>
      </c>
      <c r="G226" s="21">
        <v>0</v>
      </c>
      <c r="H226" s="25">
        <f>SUM(H227:H230,H235)</f>
        <v>0</v>
      </c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15">
        <v>224</v>
      </c>
      <c r="B227" s="16" t="s">
        <v>42</v>
      </c>
      <c r="C227" s="17" t="s">
        <v>457</v>
      </c>
      <c r="D227" s="18" t="s">
        <v>458</v>
      </c>
      <c r="E227" s="23">
        <f t="shared" si="18"/>
        <v>2021</v>
      </c>
      <c r="F227" s="20">
        <f t="shared" si="19"/>
        <v>44196</v>
      </c>
      <c r="G227" s="24">
        <v>0</v>
      </c>
      <c r="H227" s="24">
        <f>+G227</f>
        <v>0</v>
      </c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15">
        <v>225</v>
      </c>
      <c r="B228" s="16"/>
      <c r="C228" s="17" t="s">
        <v>459</v>
      </c>
      <c r="D228" s="18" t="s">
        <v>460</v>
      </c>
      <c r="E228" s="23">
        <f t="shared" si="18"/>
        <v>2021</v>
      </c>
      <c r="F228" s="20">
        <f t="shared" si="19"/>
        <v>44196</v>
      </c>
      <c r="G228" s="24">
        <v>0</v>
      </c>
      <c r="H228" s="24">
        <f>+G228</f>
        <v>0</v>
      </c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15">
        <v>226</v>
      </c>
      <c r="B229" s="16" t="s">
        <v>129</v>
      </c>
      <c r="C229" s="17" t="s">
        <v>461</v>
      </c>
      <c r="D229" s="18" t="s">
        <v>462</v>
      </c>
      <c r="E229" s="23">
        <f t="shared" si="18"/>
        <v>2021</v>
      </c>
      <c r="F229" s="20">
        <f t="shared" si="19"/>
        <v>44196</v>
      </c>
      <c r="G229" s="24">
        <v>0</v>
      </c>
      <c r="H229" s="24">
        <f>+G229</f>
        <v>0</v>
      </c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15">
        <v>227</v>
      </c>
      <c r="B230" s="16"/>
      <c r="C230" s="17" t="s">
        <v>463</v>
      </c>
      <c r="D230" s="18" t="s">
        <v>464</v>
      </c>
      <c r="E230" s="23">
        <f t="shared" si="18"/>
        <v>2021</v>
      </c>
      <c r="F230" s="20">
        <f t="shared" si="19"/>
        <v>44196</v>
      </c>
      <c r="G230" s="24">
        <v>0</v>
      </c>
      <c r="H230" s="25">
        <f>SUM(H231:H234)</f>
        <v>0</v>
      </c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15">
        <v>228</v>
      </c>
      <c r="B231" s="16"/>
      <c r="C231" s="17" t="s">
        <v>465</v>
      </c>
      <c r="D231" s="18" t="s">
        <v>466</v>
      </c>
      <c r="E231" s="23">
        <f t="shared" si="18"/>
        <v>2021</v>
      </c>
      <c r="F231" s="20">
        <f t="shared" si="19"/>
        <v>44196</v>
      </c>
      <c r="G231" s="24">
        <v>0</v>
      </c>
      <c r="H231" s="24">
        <f>+G231</f>
        <v>0</v>
      </c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15">
        <v>229</v>
      </c>
      <c r="B232" s="16"/>
      <c r="C232" s="17" t="s">
        <v>467</v>
      </c>
      <c r="D232" s="18" t="s">
        <v>468</v>
      </c>
      <c r="E232" s="23">
        <f t="shared" si="18"/>
        <v>2021</v>
      </c>
      <c r="F232" s="20">
        <f t="shared" si="19"/>
        <v>44196</v>
      </c>
      <c r="G232" s="24">
        <v>0</v>
      </c>
      <c r="H232" s="24">
        <f>+G232</f>
        <v>0</v>
      </c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15">
        <v>230</v>
      </c>
      <c r="B233" s="26"/>
      <c r="C233" s="17" t="s">
        <v>469</v>
      </c>
      <c r="D233" s="18" t="s">
        <v>470</v>
      </c>
      <c r="E233" s="23">
        <f t="shared" si="18"/>
        <v>2021</v>
      </c>
      <c r="F233" s="20">
        <f t="shared" si="19"/>
        <v>44196</v>
      </c>
      <c r="G233" s="24">
        <v>0</v>
      </c>
      <c r="H233" s="24">
        <f>+G233</f>
        <v>0</v>
      </c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15">
        <v>231</v>
      </c>
      <c r="B234" s="16"/>
      <c r="C234" s="17" t="s">
        <v>471</v>
      </c>
      <c r="D234" s="18" t="s">
        <v>472</v>
      </c>
      <c r="E234" s="23">
        <f t="shared" si="18"/>
        <v>2021</v>
      </c>
      <c r="F234" s="20">
        <f t="shared" si="19"/>
        <v>44196</v>
      </c>
      <c r="G234" s="24">
        <v>0</v>
      </c>
      <c r="H234" s="24">
        <f>+G234</f>
        <v>0</v>
      </c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15">
        <v>232</v>
      </c>
      <c r="B235" s="16"/>
      <c r="C235" s="17" t="s">
        <v>473</v>
      </c>
      <c r="D235" s="18" t="s">
        <v>474</v>
      </c>
      <c r="E235" s="23">
        <f t="shared" si="18"/>
        <v>2021</v>
      </c>
      <c r="F235" s="20">
        <f t="shared" si="19"/>
        <v>44196</v>
      </c>
      <c r="G235" s="21">
        <v>0</v>
      </c>
      <c r="H235" s="24">
        <f>+G235</f>
        <v>0</v>
      </c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15">
        <v>233</v>
      </c>
      <c r="B236" s="16"/>
      <c r="C236" s="17" t="s">
        <v>475</v>
      </c>
      <c r="D236" s="18" t="s">
        <v>476</v>
      </c>
      <c r="E236" s="23">
        <f t="shared" si="18"/>
        <v>2021</v>
      </c>
      <c r="F236" s="20">
        <f t="shared" si="19"/>
        <v>44196</v>
      </c>
      <c r="G236" s="24">
        <v>0</v>
      </c>
      <c r="H236" s="25">
        <f>SUM(H237:H241)</f>
        <v>0</v>
      </c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15">
        <v>234</v>
      </c>
      <c r="B237" s="26" t="s">
        <v>42</v>
      </c>
      <c r="C237" s="17" t="s">
        <v>477</v>
      </c>
      <c r="D237" s="18" t="s">
        <v>478</v>
      </c>
      <c r="E237" s="23">
        <f t="shared" si="18"/>
        <v>2021</v>
      </c>
      <c r="F237" s="20">
        <f t="shared" si="19"/>
        <v>44196</v>
      </c>
      <c r="G237" s="24">
        <v>0</v>
      </c>
      <c r="H237" s="21">
        <f>+G237</f>
        <v>0</v>
      </c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15">
        <v>235</v>
      </c>
      <c r="B238" s="16"/>
      <c r="C238" s="17" t="s">
        <v>479</v>
      </c>
      <c r="D238" s="18" t="s">
        <v>480</v>
      </c>
      <c r="E238" s="23">
        <f t="shared" si="18"/>
        <v>2021</v>
      </c>
      <c r="F238" s="20">
        <f t="shared" si="19"/>
        <v>44196</v>
      </c>
      <c r="G238" s="21">
        <v>0</v>
      </c>
      <c r="H238" s="21">
        <f>+G238</f>
        <v>0</v>
      </c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15">
        <v>236</v>
      </c>
      <c r="B239" s="16" t="s">
        <v>136</v>
      </c>
      <c r="C239" s="17" t="s">
        <v>481</v>
      </c>
      <c r="D239" s="18" t="s">
        <v>482</v>
      </c>
      <c r="E239" s="23">
        <f t="shared" si="18"/>
        <v>2021</v>
      </c>
      <c r="F239" s="20">
        <f t="shared" si="19"/>
        <v>44196</v>
      </c>
      <c r="G239" s="21">
        <v>0</v>
      </c>
      <c r="H239" s="21">
        <f>+G239</f>
        <v>0</v>
      </c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15">
        <v>237</v>
      </c>
      <c r="B240" s="16"/>
      <c r="C240" s="17" t="s">
        <v>483</v>
      </c>
      <c r="D240" s="18" t="s">
        <v>484</v>
      </c>
      <c r="E240" s="23">
        <f t="shared" si="18"/>
        <v>2021</v>
      </c>
      <c r="F240" s="20">
        <f t="shared" si="19"/>
        <v>44196</v>
      </c>
      <c r="G240" s="24">
        <v>0</v>
      </c>
      <c r="H240" s="21">
        <f>+G240</f>
        <v>0</v>
      </c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15">
        <v>238</v>
      </c>
      <c r="B241" s="16"/>
      <c r="C241" s="17" t="s">
        <v>485</v>
      </c>
      <c r="D241" s="18" t="s">
        <v>486</v>
      </c>
      <c r="E241" s="23">
        <f t="shared" si="18"/>
        <v>2021</v>
      </c>
      <c r="F241" s="20">
        <f t="shared" si="19"/>
        <v>44196</v>
      </c>
      <c r="G241" s="21">
        <v>0</v>
      </c>
      <c r="H241" s="21">
        <f>+G241</f>
        <v>0</v>
      </c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15">
        <v>239</v>
      </c>
      <c r="B242" s="16"/>
      <c r="C242" s="17" t="s">
        <v>487</v>
      </c>
      <c r="D242" s="18" t="s">
        <v>488</v>
      </c>
      <c r="E242" s="23">
        <f t="shared" si="18"/>
        <v>2021</v>
      </c>
      <c r="F242" s="20">
        <f t="shared" si="19"/>
        <v>44196</v>
      </c>
      <c r="G242" s="24">
        <v>0</v>
      </c>
      <c r="H242" s="25">
        <f>SUM(H243:H248)</f>
        <v>0</v>
      </c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15">
        <v>240</v>
      </c>
      <c r="B243" s="16" t="s">
        <v>42</v>
      </c>
      <c r="C243" s="17" t="s">
        <v>489</v>
      </c>
      <c r="D243" s="18" t="s">
        <v>490</v>
      </c>
      <c r="E243" s="23">
        <f t="shared" si="18"/>
        <v>2021</v>
      </c>
      <c r="F243" s="20">
        <f t="shared" si="19"/>
        <v>44196</v>
      </c>
      <c r="G243" s="24">
        <v>0</v>
      </c>
      <c r="H243" s="24">
        <f t="shared" ref="H243:H248" si="21">+G243</f>
        <v>0</v>
      </c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15">
        <v>241</v>
      </c>
      <c r="B244" s="16"/>
      <c r="C244" s="17" t="s">
        <v>491</v>
      </c>
      <c r="D244" s="18" t="s">
        <v>492</v>
      </c>
      <c r="E244" s="23">
        <f t="shared" si="18"/>
        <v>2021</v>
      </c>
      <c r="F244" s="20">
        <f t="shared" si="19"/>
        <v>44196</v>
      </c>
      <c r="G244" s="24">
        <v>0</v>
      </c>
      <c r="H244" s="24">
        <f t="shared" si="21"/>
        <v>0</v>
      </c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15">
        <v>242</v>
      </c>
      <c r="B245" s="26" t="s">
        <v>129</v>
      </c>
      <c r="C245" s="17" t="s">
        <v>493</v>
      </c>
      <c r="D245" s="18" t="s">
        <v>494</v>
      </c>
      <c r="E245" s="23">
        <f t="shared" si="18"/>
        <v>2021</v>
      </c>
      <c r="F245" s="20">
        <f t="shared" si="19"/>
        <v>44196</v>
      </c>
      <c r="G245" s="24">
        <v>0</v>
      </c>
      <c r="H245" s="24">
        <f t="shared" si="21"/>
        <v>0</v>
      </c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15">
        <v>243</v>
      </c>
      <c r="B246" s="16"/>
      <c r="C246" s="17" t="s">
        <v>495</v>
      </c>
      <c r="D246" s="18" t="s">
        <v>496</v>
      </c>
      <c r="E246" s="23">
        <f t="shared" si="18"/>
        <v>2021</v>
      </c>
      <c r="F246" s="20">
        <f t="shared" si="19"/>
        <v>44196</v>
      </c>
      <c r="G246" s="24">
        <v>0</v>
      </c>
      <c r="H246" s="24">
        <f t="shared" si="21"/>
        <v>0</v>
      </c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15">
        <v>244</v>
      </c>
      <c r="B247" s="26"/>
      <c r="C247" s="17" t="s">
        <v>497</v>
      </c>
      <c r="D247" s="18" t="s">
        <v>498</v>
      </c>
      <c r="E247" s="23">
        <f t="shared" si="18"/>
        <v>2021</v>
      </c>
      <c r="F247" s="20">
        <f t="shared" si="19"/>
        <v>44196</v>
      </c>
      <c r="G247" s="24">
        <v>0</v>
      </c>
      <c r="H247" s="24">
        <f t="shared" si="21"/>
        <v>0</v>
      </c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15">
        <v>245</v>
      </c>
      <c r="B248" s="16"/>
      <c r="C248" s="17" t="s">
        <v>499</v>
      </c>
      <c r="D248" s="18" t="s">
        <v>500</v>
      </c>
      <c r="E248" s="23">
        <f t="shared" si="18"/>
        <v>2021</v>
      </c>
      <c r="F248" s="20">
        <f t="shared" si="19"/>
        <v>44196</v>
      </c>
      <c r="G248" s="24">
        <v>0</v>
      </c>
      <c r="H248" s="24">
        <f t="shared" si="21"/>
        <v>0</v>
      </c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15">
        <v>246</v>
      </c>
      <c r="B249" s="16"/>
      <c r="C249" s="17" t="s">
        <v>501</v>
      </c>
      <c r="D249" s="18" t="s">
        <v>502</v>
      </c>
      <c r="E249" s="23">
        <f t="shared" si="18"/>
        <v>2021</v>
      </c>
      <c r="F249" s="20">
        <f t="shared" si="19"/>
        <v>44196</v>
      </c>
      <c r="G249" s="24">
        <v>0</v>
      </c>
      <c r="H249" s="25">
        <f>SUM(H250:H254)</f>
        <v>0</v>
      </c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15">
        <v>247</v>
      </c>
      <c r="B250" s="16" t="s">
        <v>42</v>
      </c>
      <c r="C250" s="17" t="s">
        <v>503</v>
      </c>
      <c r="D250" s="18" t="s">
        <v>504</v>
      </c>
      <c r="E250" s="23">
        <f t="shared" si="18"/>
        <v>2021</v>
      </c>
      <c r="F250" s="20">
        <f t="shared" si="19"/>
        <v>44196</v>
      </c>
      <c r="G250" s="24">
        <v>0</v>
      </c>
      <c r="H250" s="21">
        <f>+G250</f>
        <v>0</v>
      </c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15">
        <v>248</v>
      </c>
      <c r="B251" s="16"/>
      <c r="C251" s="17" t="s">
        <v>505</v>
      </c>
      <c r="D251" s="18" t="s">
        <v>506</v>
      </c>
      <c r="E251" s="23">
        <f t="shared" si="18"/>
        <v>2021</v>
      </c>
      <c r="F251" s="20">
        <f t="shared" si="19"/>
        <v>44196</v>
      </c>
      <c r="G251" s="21">
        <v>0</v>
      </c>
      <c r="H251" s="21">
        <f>+G251</f>
        <v>0</v>
      </c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15">
        <v>249</v>
      </c>
      <c r="B252" s="16" t="s">
        <v>129</v>
      </c>
      <c r="C252" s="17" t="s">
        <v>507</v>
      </c>
      <c r="D252" s="18" t="s">
        <v>508</v>
      </c>
      <c r="E252" s="23">
        <f t="shared" si="18"/>
        <v>2021</v>
      </c>
      <c r="F252" s="20">
        <f t="shared" si="19"/>
        <v>44196</v>
      </c>
      <c r="G252" s="21">
        <v>0</v>
      </c>
      <c r="H252" s="21">
        <f>+G252</f>
        <v>0</v>
      </c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15">
        <v>250</v>
      </c>
      <c r="B253" s="16"/>
      <c r="C253" s="17" t="s">
        <v>509</v>
      </c>
      <c r="D253" s="18" t="s">
        <v>510</v>
      </c>
      <c r="E253" s="23">
        <f t="shared" si="18"/>
        <v>2021</v>
      </c>
      <c r="F253" s="20">
        <f t="shared" si="19"/>
        <v>44196</v>
      </c>
      <c r="G253" s="24">
        <v>0</v>
      </c>
      <c r="H253" s="21">
        <f>+G253</f>
        <v>0</v>
      </c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15">
        <v>251</v>
      </c>
      <c r="B254" s="16"/>
      <c r="C254" s="17" t="s">
        <v>511</v>
      </c>
      <c r="D254" s="18" t="s">
        <v>512</v>
      </c>
      <c r="E254" s="23">
        <f t="shared" si="18"/>
        <v>2021</v>
      </c>
      <c r="F254" s="20">
        <f t="shared" si="19"/>
        <v>44196</v>
      </c>
      <c r="G254" s="21">
        <v>0</v>
      </c>
      <c r="H254" s="21">
        <f>+G254</f>
        <v>0</v>
      </c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15">
        <v>252</v>
      </c>
      <c r="B255" s="16"/>
      <c r="C255" s="17" t="s">
        <v>513</v>
      </c>
      <c r="D255" s="18" t="s">
        <v>514</v>
      </c>
      <c r="E255" s="23">
        <f t="shared" si="18"/>
        <v>2021</v>
      </c>
      <c r="F255" s="20">
        <f t="shared" si="19"/>
        <v>44196</v>
      </c>
      <c r="G255" s="21">
        <v>0</v>
      </c>
      <c r="H255" s="25">
        <f>SUM(H256:H259)</f>
        <v>0</v>
      </c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15">
        <v>253</v>
      </c>
      <c r="B256" s="16" t="s">
        <v>42</v>
      </c>
      <c r="C256" s="17" t="s">
        <v>515</v>
      </c>
      <c r="D256" s="18" t="s">
        <v>516</v>
      </c>
      <c r="E256" s="23">
        <f t="shared" si="18"/>
        <v>2021</v>
      </c>
      <c r="F256" s="20">
        <f t="shared" si="19"/>
        <v>44196</v>
      </c>
      <c r="G256" s="24">
        <v>0</v>
      </c>
      <c r="H256" s="24">
        <f>+G256</f>
        <v>0</v>
      </c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15">
        <v>254</v>
      </c>
      <c r="B257" s="26"/>
      <c r="C257" s="17" t="s">
        <v>517</v>
      </c>
      <c r="D257" s="18" t="s">
        <v>518</v>
      </c>
      <c r="E257" s="23">
        <f t="shared" si="18"/>
        <v>2021</v>
      </c>
      <c r="F257" s="20">
        <f t="shared" si="19"/>
        <v>44196</v>
      </c>
      <c r="G257" s="24">
        <v>0</v>
      </c>
      <c r="H257" s="24">
        <f>+G257</f>
        <v>0</v>
      </c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15">
        <v>255</v>
      </c>
      <c r="B258" s="16" t="s">
        <v>129</v>
      </c>
      <c r="C258" s="17" t="s">
        <v>519</v>
      </c>
      <c r="D258" s="18" t="s">
        <v>520</v>
      </c>
      <c r="E258" s="23">
        <f t="shared" si="18"/>
        <v>2021</v>
      </c>
      <c r="F258" s="20">
        <f t="shared" si="19"/>
        <v>44196</v>
      </c>
      <c r="G258" s="24">
        <v>0</v>
      </c>
      <c r="H258" s="24">
        <f>+G258</f>
        <v>0</v>
      </c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15">
        <v>256</v>
      </c>
      <c r="B259" s="16"/>
      <c r="C259" s="17" t="s">
        <v>521</v>
      </c>
      <c r="D259" s="18" t="s">
        <v>522</v>
      </c>
      <c r="E259" s="23">
        <f t="shared" si="18"/>
        <v>2021</v>
      </c>
      <c r="F259" s="20">
        <f t="shared" si="19"/>
        <v>44196</v>
      </c>
      <c r="G259" s="24">
        <v>0</v>
      </c>
      <c r="H259" s="24">
        <f>+G259</f>
        <v>0</v>
      </c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15">
        <v>257</v>
      </c>
      <c r="B260" s="16"/>
      <c r="C260" s="17" t="s">
        <v>523</v>
      </c>
      <c r="D260" s="18" t="s">
        <v>524</v>
      </c>
      <c r="E260" s="23">
        <f t="shared" si="18"/>
        <v>2021</v>
      </c>
      <c r="F260" s="20">
        <f t="shared" si="19"/>
        <v>44196</v>
      </c>
      <c r="G260" s="24">
        <v>0</v>
      </c>
      <c r="H260" s="25">
        <f>+H261+H264+H266+H267+H268+H265</f>
        <v>0</v>
      </c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15">
        <v>258</v>
      </c>
      <c r="B261" s="16" t="s">
        <v>42</v>
      </c>
      <c r="C261" s="17" t="s">
        <v>525</v>
      </c>
      <c r="D261" s="18" t="s">
        <v>526</v>
      </c>
      <c r="E261" s="23">
        <f t="shared" si="18"/>
        <v>2021</v>
      </c>
      <c r="F261" s="20">
        <f t="shared" si="19"/>
        <v>44196</v>
      </c>
      <c r="G261" s="24">
        <v>0</v>
      </c>
      <c r="H261" s="25">
        <f>+H262+H263</f>
        <v>0</v>
      </c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15">
        <v>259</v>
      </c>
      <c r="B262" s="16" t="s">
        <v>42</v>
      </c>
      <c r="C262" s="17" t="s">
        <v>527</v>
      </c>
      <c r="D262" s="18" t="s">
        <v>528</v>
      </c>
      <c r="E262" s="23">
        <f t="shared" ref="E262:E325" si="22">E261</f>
        <v>2021</v>
      </c>
      <c r="F262" s="20">
        <f t="shared" ref="F262:F325" si="23">+F261</f>
        <v>44196</v>
      </c>
      <c r="G262" s="24">
        <v>0</v>
      </c>
      <c r="H262" s="24">
        <f>+G262</f>
        <v>0</v>
      </c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15">
        <v>260</v>
      </c>
      <c r="B263" s="16" t="s">
        <v>42</v>
      </c>
      <c r="C263" s="17" t="s">
        <v>529</v>
      </c>
      <c r="D263" s="18" t="s">
        <v>530</v>
      </c>
      <c r="E263" s="23">
        <f t="shared" si="22"/>
        <v>2021</v>
      </c>
      <c r="F263" s="20">
        <f t="shared" si="23"/>
        <v>44196</v>
      </c>
      <c r="G263" s="24">
        <v>0</v>
      </c>
      <c r="H263" s="24">
        <f t="shared" ref="H263:H268" si="24">+G263</f>
        <v>0</v>
      </c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15">
        <v>261</v>
      </c>
      <c r="B264" s="16"/>
      <c r="C264" s="17" t="s">
        <v>531</v>
      </c>
      <c r="D264" s="18" t="s">
        <v>532</v>
      </c>
      <c r="E264" s="23">
        <f t="shared" si="22"/>
        <v>2021</v>
      </c>
      <c r="F264" s="20">
        <f t="shared" si="23"/>
        <v>44196</v>
      </c>
      <c r="G264" s="24">
        <v>0</v>
      </c>
      <c r="H264" s="24">
        <f t="shared" si="24"/>
        <v>0</v>
      </c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20.399999999999999" x14ac:dyDescent="0.3">
      <c r="A265" s="15">
        <v>262</v>
      </c>
      <c r="B265" s="16" t="s">
        <v>129</v>
      </c>
      <c r="C265" s="17" t="s">
        <v>533</v>
      </c>
      <c r="D265" s="18" t="s">
        <v>534</v>
      </c>
      <c r="E265" s="23">
        <f t="shared" si="22"/>
        <v>2021</v>
      </c>
      <c r="F265" s="20">
        <f t="shared" si="23"/>
        <v>44196</v>
      </c>
      <c r="G265" s="24">
        <v>0</v>
      </c>
      <c r="H265" s="24">
        <f t="shared" si="24"/>
        <v>0</v>
      </c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15">
        <v>263</v>
      </c>
      <c r="B266" s="26" t="s">
        <v>136</v>
      </c>
      <c r="C266" s="17" t="s">
        <v>535</v>
      </c>
      <c r="D266" s="18" t="s">
        <v>536</v>
      </c>
      <c r="E266" s="23">
        <f t="shared" si="22"/>
        <v>2021</v>
      </c>
      <c r="F266" s="20">
        <f t="shared" si="23"/>
        <v>44196</v>
      </c>
      <c r="G266" s="24">
        <v>0</v>
      </c>
      <c r="H266" s="24">
        <f t="shared" si="24"/>
        <v>0</v>
      </c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15">
        <v>264</v>
      </c>
      <c r="B267" s="16"/>
      <c r="C267" s="17" t="s">
        <v>537</v>
      </c>
      <c r="D267" s="18" t="s">
        <v>538</v>
      </c>
      <c r="E267" s="23">
        <f t="shared" si="22"/>
        <v>2021</v>
      </c>
      <c r="F267" s="20">
        <f t="shared" si="23"/>
        <v>44196</v>
      </c>
      <c r="G267" s="24">
        <v>0</v>
      </c>
      <c r="H267" s="24">
        <f t="shared" si="24"/>
        <v>0</v>
      </c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15">
        <v>265</v>
      </c>
      <c r="B268" s="16"/>
      <c r="C268" s="17" t="s">
        <v>539</v>
      </c>
      <c r="D268" s="18" t="s">
        <v>540</v>
      </c>
      <c r="E268" s="23">
        <f t="shared" si="22"/>
        <v>2021</v>
      </c>
      <c r="F268" s="20">
        <f t="shared" si="23"/>
        <v>44196</v>
      </c>
      <c r="G268" s="24">
        <v>0</v>
      </c>
      <c r="H268" s="24">
        <f t="shared" si="24"/>
        <v>0</v>
      </c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15">
        <v>266</v>
      </c>
      <c r="B269" s="16"/>
      <c r="C269" s="17" t="s">
        <v>541</v>
      </c>
      <c r="D269" s="18" t="s">
        <v>542</v>
      </c>
      <c r="E269" s="23">
        <f t="shared" si="22"/>
        <v>2021</v>
      </c>
      <c r="F269" s="20">
        <f t="shared" si="23"/>
        <v>44196</v>
      </c>
      <c r="G269" s="24">
        <v>3105953.1700000004</v>
      </c>
      <c r="H269" s="22">
        <f>SUM(H270:H276)</f>
        <v>3105953.1700000004</v>
      </c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15">
        <v>267</v>
      </c>
      <c r="B270" s="16"/>
      <c r="C270" s="17" t="s">
        <v>543</v>
      </c>
      <c r="D270" s="18" t="s">
        <v>544</v>
      </c>
      <c r="E270" s="23">
        <f t="shared" si="22"/>
        <v>2021</v>
      </c>
      <c r="F270" s="20">
        <f t="shared" si="23"/>
        <v>44196</v>
      </c>
      <c r="G270" s="21">
        <v>770442.94</v>
      </c>
      <c r="H270" s="21">
        <f>+G270</f>
        <v>770442.94</v>
      </c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15">
        <v>268</v>
      </c>
      <c r="B271" s="16"/>
      <c r="C271" s="17" t="s">
        <v>545</v>
      </c>
      <c r="D271" s="18" t="s">
        <v>546</v>
      </c>
      <c r="E271" s="23">
        <f t="shared" si="22"/>
        <v>2021</v>
      </c>
      <c r="F271" s="20">
        <f t="shared" si="23"/>
        <v>44196</v>
      </c>
      <c r="G271" s="21">
        <v>1919900.4700000002</v>
      </c>
      <c r="H271" s="21">
        <f t="shared" ref="H271:H276" si="25">+G271</f>
        <v>1919900.4700000002</v>
      </c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15">
        <v>269</v>
      </c>
      <c r="B272" s="16"/>
      <c r="C272" s="17" t="s">
        <v>547</v>
      </c>
      <c r="D272" s="18" t="s">
        <v>548</v>
      </c>
      <c r="E272" s="23">
        <f t="shared" si="22"/>
        <v>2021</v>
      </c>
      <c r="F272" s="20">
        <f t="shared" si="23"/>
        <v>44196</v>
      </c>
      <c r="G272" s="24">
        <v>0</v>
      </c>
      <c r="H272" s="21">
        <f t="shared" si="25"/>
        <v>0</v>
      </c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20.399999999999999" x14ac:dyDescent="0.3">
      <c r="A273" s="15">
        <v>270</v>
      </c>
      <c r="B273" s="16"/>
      <c r="C273" s="17" t="s">
        <v>549</v>
      </c>
      <c r="D273" s="18" t="s">
        <v>550</v>
      </c>
      <c r="E273" s="23">
        <f t="shared" si="22"/>
        <v>2021</v>
      </c>
      <c r="F273" s="20">
        <f t="shared" si="23"/>
        <v>44196</v>
      </c>
      <c r="G273" s="24">
        <v>236623.7</v>
      </c>
      <c r="H273" s="21">
        <f t="shared" si="25"/>
        <v>236623.7</v>
      </c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0.399999999999999" x14ac:dyDescent="0.3">
      <c r="A274" s="15">
        <v>271</v>
      </c>
      <c r="B274" s="16" t="s">
        <v>42</v>
      </c>
      <c r="C274" s="17" t="s">
        <v>551</v>
      </c>
      <c r="D274" s="18" t="s">
        <v>552</v>
      </c>
      <c r="E274" s="23">
        <f t="shared" si="22"/>
        <v>2021</v>
      </c>
      <c r="F274" s="20">
        <f t="shared" si="23"/>
        <v>44196</v>
      </c>
      <c r="G274" s="24">
        <v>0</v>
      </c>
      <c r="H274" s="21">
        <f t="shared" si="25"/>
        <v>0</v>
      </c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15">
        <v>272</v>
      </c>
      <c r="B275" s="16"/>
      <c r="C275" s="17" t="s">
        <v>553</v>
      </c>
      <c r="D275" s="18" t="s">
        <v>554</v>
      </c>
      <c r="E275" s="23">
        <f t="shared" si="22"/>
        <v>2021</v>
      </c>
      <c r="F275" s="20">
        <f t="shared" si="23"/>
        <v>44196</v>
      </c>
      <c r="G275" s="21">
        <v>178986.06</v>
      </c>
      <c r="H275" s="21">
        <f t="shared" si="25"/>
        <v>178986.06</v>
      </c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20.399999999999999" x14ac:dyDescent="0.3">
      <c r="A276" s="15">
        <v>273</v>
      </c>
      <c r="B276" s="16" t="s">
        <v>42</v>
      </c>
      <c r="C276" s="17" t="s">
        <v>555</v>
      </c>
      <c r="D276" s="18" t="s">
        <v>556</v>
      </c>
      <c r="E276" s="23">
        <f t="shared" si="22"/>
        <v>2021</v>
      </c>
      <c r="F276" s="20">
        <f t="shared" si="23"/>
        <v>44196</v>
      </c>
      <c r="G276" s="24">
        <v>0</v>
      </c>
      <c r="H276" s="21">
        <f t="shared" si="25"/>
        <v>0</v>
      </c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15">
        <v>274</v>
      </c>
      <c r="B277" s="16"/>
      <c r="C277" s="17" t="s">
        <v>557</v>
      </c>
      <c r="D277" s="18" t="s">
        <v>558</v>
      </c>
      <c r="E277" s="23">
        <f t="shared" si="22"/>
        <v>2021</v>
      </c>
      <c r="F277" s="20">
        <f t="shared" si="23"/>
        <v>44196</v>
      </c>
      <c r="G277" s="24">
        <v>723926.45</v>
      </c>
      <c r="H277" s="25">
        <f>SUM(H278:H284)</f>
        <v>723926.45</v>
      </c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15">
        <v>275</v>
      </c>
      <c r="B278" s="16"/>
      <c r="C278" s="17" t="s">
        <v>559</v>
      </c>
      <c r="D278" s="18" t="s">
        <v>560</v>
      </c>
      <c r="E278" s="23">
        <f t="shared" si="22"/>
        <v>2021</v>
      </c>
      <c r="F278" s="20">
        <f t="shared" si="23"/>
        <v>44196</v>
      </c>
      <c r="G278" s="24">
        <v>0</v>
      </c>
      <c r="H278" s="24">
        <f>+G278</f>
        <v>0</v>
      </c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15">
        <v>276</v>
      </c>
      <c r="B279" s="16"/>
      <c r="C279" s="17" t="s">
        <v>561</v>
      </c>
      <c r="D279" s="18" t="s">
        <v>562</v>
      </c>
      <c r="E279" s="23">
        <f t="shared" si="22"/>
        <v>2021</v>
      </c>
      <c r="F279" s="20">
        <f t="shared" si="23"/>
        <v>44196</v>
      </c>
      <c r="G279" s="24">
        <v>0</v>
      </c>
      <c r="H279" s="24">
        <f t="shared" ref="H279:H284" si="26">+G279</f>
        <v>0</v>
      </c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15">
        <v>277</v>
      </c>
      <c r="B280" s="16"/>
      <c r="C280" s="17" t="s">
        <v>563</v>
      </c>
      <c r="D280" s="18" t="s">
        <v>564</v>
      </c>
      <c r="E280" s="23">
        <f t="shared" si="22"/>
        <v>2021</v>
      </c>
      <c r="F280" s="20">
        <f t="shared" si="23"/>
        <v>44196</v>
      </c>
      <c r="G280" s="24">
        <v>0</v>
      </c>
      <c r="H280" s="24">
        <f t="shared" si="26"/>
        <v>0</v>
      </c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15">
        <v>278</v>
      </c>
      <c r="B281" s="16"/>
      <c r="C281" s="17" t="s">
        <v>565</v>
      </c>
      <c r="D281" s="18" t="s">
        <v>566</v>
      </c>
      <c r="E281" s="23">
        <f t="shared" si="22"/>
        <v>2021</v>
      </c>
      <c r="F281" s="20">
        <f t="shared" si="23"/>
        <v>44196</v>
      </c>
      <c r="G281" s="24">
        <v>0</v>
      </c>
      <c r="H281" s="24">
        <f t="shared" si="26"/>
        <v>0</v>
      </c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15">
        <v>279</v>
      </c>
      <c r="B282" s="16"/>
      <c r="C282" s="17" t="s">
        <v>567</v>
      </c>
      <c r="D282" s="18" t="s">
        <v>568</v>
      </c>
      <c r="E282" s="23">
        <f t="shared" si="22"/>
        <v>2021</v>
      </c>
      <c r="F282" s="20">
        <f t="shared" si="23"/>
        <v>44196</v>
      </c>
      <c r="G282" s="21">
        <v>0</v>
      </c>
      <c r="H282" s="24">
        <f t="shared" si="26"/>
        <v>0</v>
      </c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15">
        <v>280</v>
      </c>
      <c r="B283" s="16" t="s">
        <v>42</v>
      </c>
      <c r="C283" s="17" t="s">
        <v>569</v>
      </c>
      <c r="D283" s="18" t="s">
        <v>570</v>
      </c>
      <c r="E283" s="23">
        <f t="shared" si="22"/>
        <v>2021</v>
      </c>
      <c r="F283" s="20">
        <f t="shared" si="23"/>
        <v>44196</v>
      </c>
      <c r="G283" s="24">
        <v>723926.45</v>
      </c>
      <c r="H283" s="24">
        <f t="shared" si="26"/>
        <v>723926.45</v>
      </c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15">
        <v>281</v>
      </c>
      <c r="B284" s="16" t="s">
        <v>42</v>
      </c>
      <c r="C284" s="17" t="s">
        <v>571</v>
      </c>
      <c r="D284" s="18" t="s">
        <v>572</v>
      </c>
      <c r="E284" s="23">
        <f t="shared" si="22"/>
        <v>2021</v>
      </c>
      <c r="F284" s="20">
        <f t="shared" si="23"/>
        <v>44196</v>
      </c>
      <c r="G284" s="21">
        <v>0</v>
      </c>
      <c r="H284" s="24">
        <f t="shared" si="26"/>
        <v>0</v>
      </c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15">
        <v>282</v>
      </c>
      <c r="B285" s="16"/>
      <c r="C285" s="17" t="s">
        <v>573</v>
      </c>
      <c r="D285" s="18" t="s">
        <v>574</v>
      </c>
      <c r="E285" s="23">
        <f t="shared" si="22"/>
        <v>2021</v>
      </c>
      <c r="F285" s="20">
        <f t="shared" si="23"/>
        <v>44196</v>
      </c>
      <c r="G285" s="24">
        <v>2296634.87</v>
      </c>
      <c r="H285" s="25">
        <f>SUM(H286:H288,H295)</f>
        <v>2296634.87</v>
      </c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15">
        <v>283</v>
      </c>
      <c r="B286" s="16" t="s">
        <v>42</v>
      </c>
      <c r="C286" s="17" t="s">
        <v>575</v>
      </c>
      <c r="D286" s="18" t="s">
        <v>576</v>
      </c>
      <c r="E286" s="23">
        <f t="shared" si="22"/>
        <v>2021</v>
      </c>
      <c r="F286" s="20">
        <f t="shared" si="23"/>
        <v>44196</v>
      </c>
      <c r="G286" s="24">
        <v>0</v>
      </c>
      <c r="H286" s="24">
        <f>+G286</f>
        <v>0</v>
      </c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15">
        <v>284</v>
      </c>
      <c r="B287" s="16"/>
      <c r="C287" s="17" t="s">
        <v>577</v>
      </c>
      <c r="D287" s="18" t="s">
        <v>578</v>
      </c>
      <c r="E287" s="23">
        <f t="shared" si="22"/>
        <v>2021</v>
      </c>
      <c r="F287" s="20">
        <f t="shared" si="23"/>
        <v>44196</v>
      </c>
      <c r="G287" s="24">
        <v>0</v>
      </c>
      <c r="H287" s="24">
        <f>+G287</f>
        <v>0</v>
      </c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0.399999999999999" x14ac:dyDescent="0.3">
      <c r="A288" s="15">
        <v>285</v>
      </c>
      <c r="B288" s="16"/>
      <c r="C288" s="17" t="s">
        <v>579</v>
      </c>
      <c r="D288" s="18" t="s">
        <v>580</v>
      </c>
      <c r="E288" s="23">
        <f t="shared" si="22"/>
        <v>2021</v>
      </c>
      <c r="F288" s="20">
        <f t="shared" si="23"/>
        <v>44196</v>
      </c>
      <c r="G288" s="24">
        <v>2296634.87</v>
      </c>
      <c r="H288" s="25">
        <f>SUM(H289:H294)</f>
        <v>2296634.87</v>
      </c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15">
        <v>286</v>
      </c>
      <c r="B289" s="16"/>
      <c r="C289" s="17" t="s">
        <v>581</v>
      </c>
      <c r="D289" s="18" t="s">
        <v>582</v>
      </c>
      <c r="E289" s="23">
        <f t="shared" si="22"/>
        <v>2021</v>
      </c>
      <c r="F289" s="20">
        <f t="shared" si="23"/>
        <v>44196</v>
      </c>
      <c r="G289" s="24">
        <v>0</v>
      </c>
      <c r="H289" s="24">
        <f t="shared" ref="H289:H298" si="27">+G289</f>
        <v>0</v>
      </c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15">
        <v>287</v>
      </c>
      <c r="B290" s="16"/>
      <c r="C290" s="17" t="s">
        <v>583</v>
      </c>
      <c r="D290" s="18" t="s">
        <v>584</v>
      </c>
      <c r="E290" s="23">
        <f t="shared" si="22"/>
        <v>2021</v>
      </c>
      <c r="F290" s="20">
        <f t="shared" si="23"/>
        <v>44196</v>
      </c>
      <c r="G290" s="24">
        <v>0</v>
      </c>
      <c r="H290" s="24">
        <f t="shared" si="27"/>
        <v>0</v>
      </c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15">
        <v>288</v>
      </c>
      <c r="B291" s="16"/>
      <c r="C291" s="17" t="s">
        <v>585</v>
      </c>
      <c r="D291" s="18" t="s">
        <v>586</v>
      </c>
      <c r="E291" s="23">
        <f t="shared" si="22"/>
        <v>2021</v>
      </c>
      <c r="F291" s="20">
        <f t="shared" si="23"/>
        <v>44196</v>
      </c>
      <c r="G291" s="24">
        <v>1475227.9000000001</v>
      </c>
      <c r="H291" s="24">
        <f t="shared" si="27"/>
        <v>1475227.9000000001</v>
      </c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15">
        <v>289</v>
      </c>
      <c r="B292" s="16"/>
      <c r="C292" s="17" t="s">
        <v>587</v>
      </c>
      <c r="D292" s="18" t="s">
        <v>588</v>
      </c>
      <c r="E292" s="23">
        <f t="shared" si="22"/>
        <v>2021</v>
      </c>
      <c r="F292" s="20">
        <f t="shared" si="23"/>
        <v>44196</v>
      </c>
      <c r="G292" s="24">
        <v>792032.42999999993</v>
      </c>
      <c r="H292" s="24">
        <f t="shared" si="27"/>
        <v>792032.42999999993</v>
      </c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15">
        <v>290</v>
      </c>
      <c r="B293" s="16"/>
      <c r="C293" s="17" t="s">
        <v>589</v>
      </c>
      <c r="D293" s="18" t="s">
        <v>590</v>
      </c>
      <c r="E293" s="23">
        <f t="shared" si="22"/>
        <v>2021</v>
      </c>
      <c r="F293" s="20">
        <f t="shared" si="23"/>
        <v>44196</v>
      </c>
      <c r="G293" s="24">
        <v>0</v>
      </c>
      <c r="H293" s="24">
        <f t="shared" si="27"/>
        <v>0</v>
      </c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15">
        <v>291</v>
      </c>
      <c r="B294" s="16"/>
      <c r="C294" s="17" t="s">
        <v>591</v>
      </c>
      <c r="D294" s="18" t="s">
        <v>592</v>
      </c>
      <c r="E294" s="23">
        <f t="shared" si="22"/>
        <v>2021</v>
      </c>
      <c r="F294" s="20">
        <f t="shared" si="23"/>
        <v>44196</v>
      </c>
      <c r="G294" s="24">
        <v>29374.54</v>
      </c>
      <c r="H294" s="24">
        <f t="shared" si="27"/>
        <v>29374.54</v>
      </c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15">
        <v>292</v>
      </c>
      <c r="B295" s="16"/>
      <c r="C295" s="17" t="s">
        <v>593</v>
      </c>
      <c r="D295" s="18" t="s">
        <v>594</v>
      </c>
      <c r="E295" s="23">
        <f t="shared" si="22"/>
        <v>2021</v>
      </c>
      <c r="F295" s="20">
        <f t="shared" si="23"/>
        <v>44196</v>
      </c>
      <c r="G295" s="24">
        <v>0</v>
      </c>
      <c r="H295" s="25">
        <f>SUM(H296:H298)</f>
        <v>0</v>
      </c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0.399999999999999" x14ac:dyDescent="0.3">
      <c r="A296" s="15">
        <v>293</v>
      </c>
      <c r="B296" s="16" t="s">
        <v>42</v>
      </c>
      <c r="C296" s="17" t="s">
        <v>595</v>
      </c>
      <c r="D296" s="18" t="s">
        <v>596</v>
      </c>
      <c r="E296" s="23">
        <f t="shared" si="22"/>
        <v>2021</v>
      </c>
      <c r="F296" s="20">
        <f t="shared" si="23"/>
        <v>44196</v>
      </c>
      <c r="G296" s="24">
        <v>0</v>
      </c>
      <c r="H296" s="24">
        <f t="shared" si="27"/>
        <v>0</v>
      </c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0.399999999999999" x14ac:dyDescent="0.3">
      <c r="A297" s="15">
        <v>294</v>
      </c>
      <c r="B297" s="16"/>
      <c r="C297" s="17" t="s">
        <v>597</v>
      </c>
      <c r="D297" s="18" t="s">
        <v>598</v>
      </c>
      <c r="E297" s="23">
        <f t="shared" si="22"/>
        <v>2021</v>
      </c>
      <c r="F297" s="20">
        <f t="shared" si="23"/>
        <v>44196</v>
      </c>
      <c r="G297" s="24">
        <v>0</v>
      </c>
      <c r="H297" s="24">
        <f t="shared" si="27"/>
        <v>0</v>
      </c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0.399999999999999" x14ac:dyDescent="0.3">
      <c r="A298" s="15">
        <v>295</v>
      </c>
      <c r="B298" s="16" t="s">
        <v>136</v>
      </c>
      <c r="C298" s="17" t="s">
        <v>599</v>
      </c>
      <c r="D298" s="18" t="s">
        <v>600</v>
      </c>
      <c r="E298" s="23">
        <f t="shared" si="22"/>
        <v>2021</v>
      </c>
      <c r="F298" s="20">
        <f t="shared" si="23"/>
        <v>44196</v>
      </c>
      <c r="G298" s="24">
        <v>0</v>
      </c>
      <c r="H298" s="24">
        <f t="shared" si="27"/>
        <v>0</v>
      </c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15">
        <v>296</v>
      </c>
      <c r="B299" s="16"/>
      <c r="C299" s="17" t="s">
        <v>601</v>
      </c>
      <c r="D299" s="18" t="s">
        <v>602</v>
      </c>
      <c r="E299" s="23">
        <f t="shared" si="22"/>
        <v>2021</v>
      </c>
      <c r="F299" s="20">
        <f t="shared" si="23"/>
        <v>44196</v>
      </c>
      <c r="G299" s="24">
        <v>5791321.25</v>
      </c>
      <c r="H299" s="25">
        <f>SUM(H300:H306)</f>
        <v>5791321.25</v>
      </c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20.399999999999999" x14ac:dyDescent="0.3">
      <c r="A300" s="15">
        <v>297</v>
      </c>
      <c r="B300" s="16" t="s">
        <v>42</v>
      </c>
      <c r="C300" s="17" t="s">
        <v>603</v>
      </c>
      <c r="D300" s="18" t="s">
        <v>604</v>
      </c>
      <c r="E300" s="23">
        <f t="shared" si="22"/>
        <v>2021</v>
      </c>
      <c r="F300" s="20">
        <f t="shared" si="23"/>
        <v>44196</v>
      </c>
      <c r="G300" s="24">
        <v>464623.31</v>
      </c>
      <c r="H300" s="24">
        <f>+G300</f>
        <v>464623.31</v>
      </c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0.399999999999999" x14ac:dyDescent="0.3">
      <c r="A301" s="15">
        <v>298</v>
      </c>
      <c r="B301" s="16"/>
      <c r="C301" s="17" t="s">
        <v>605</v>
      </c>
      <c r="D301" s="18" t="s">
        <v>606</v>
      </c>
      <c r="E301" s="23">
        <f t="shared" si="22"/>
        <v>2021</v>
      </c>
      <c r="F301" s="20">
        <f t="shared" si="23"/>
        <v>44196</v>
      </c>
      <c r="G301" s="24">
        <v>1208607.1000000001</v>
      </c>
      <c r="H301" s="24">
        <f t="shared" ref="H301:H307" si="28">+G301</f>
        <v>1208607.1000000001</v>
      </c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15">
        <v>299</v>
      </c>
      <c r="B302" s="16" t="s">
        <v>136</v>
      </c>
      <c r="C302" s="17" t="s">
        <v>607</v>
      </c>
      <c r="D302" s="18" t="s">
        <v>608</v>
      </c>
      <c r="E302" s="23">
        <f t="shared" si="22"/>
        <v>2021</v>
      </c>
      <c r="F302" s="20">
        <f t="shared" si="23"/>
        <v>44196</v>
      </c>
      <c r="G302" s="24">
        <v>2257</v>
      </c>
      <c r="H302" s="24">
        <f t="shared" si="28"/>
        <v>2257</v>
      </c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15">
        <v>300</v>
      </c>
      <c r="B303" s="16"/>
      <c r="C303" s="17" t="s">
        <v>609</v>
      </c>
      <c r="D303" s="18" t="s">
        <v>610</v>
      </c>
      <c r="E303" s="23">
        <f t="shared" si="22"/>
        <v>2021</v>
      </c>
      <c r="F303" s="20">
        <f t="shared" si="23"/>
        <v>44196</v>
      </c>
      <c r="G303" s="24">
        <v>4115833.84</v>
      </c>
      <c r="H303" s="24">
        <f t="shared" si="28"/>
        <v>4115833.84</v>
      </c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15">
        <v>301</v>
      </c>
      <c r="B304" s="16"/>
      <c r="C304" s="17" t="s">
        <v>611</v>
      </c>
      <c r="D304" s="18" t="s">
        <v>612</v>
      </c>
      <c r="E304" s="23">
        <f t="shared" si="22"/>
        <v>2021</v>
      </c>
      <c r="F304" s="20">
        <f t="shared" si="23"/>
        <v>44196</v>
      </c>
      <c r="G304" s="24">
        <v>0</v>
      </c>
      <c r="H304" s="24">
        <f t="shared" si="28"/>
        <v>0</v>
      </c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15">
        <v>302</v>
      </c>
      <c r="B305" s="16" t="s">
        <v>42</v>
      </c>
      <c r="C305" s="17" t="s">
        <v>613</v>
      </c>
      <c r="D305" s="18" t="s">
        <v>614</v>
      </c>
      <c r="E305" s="23">
        <f t="shared" si="22"/>
        <v>2021</v>
      </c>
      <c r="F305" s="20">
        <f t="shared" si="23"/>
        <v>44196</v>
      </c>
      <c r="G305" s="24">
        <v>0</v>
      </c>
      <c r="H305" s="24">
        <f t="shared" si="28"/>
        <v>0</v>
      </c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15">
        <v>303</v>
      </c>
      <c r="B306" s="16" t="s">
        <v>136</v>
      </c>
      <c r="C306" s="17" t="s">
        <v>615</v>
      </c>
      <c r="D306" s="18" t="s">
        <v>616</v>
      </c>
      <c r="E306" s="23">
        <f t="shared" si="22"/>
        <v>2021</v>
      </c>
      <c r="F306" s="20">
        <f t="shared" si="23"/>
        <v>44196</v>
      </c>
      <c r="G306" s="24">
        <v>0</v>
      </c>
      <c r="H306" s="24">
        <f t="shared" si="28"/>
        <v>0</v>
      </c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15">
        <v>304</v>
      </c>
      <c r="B307" s="16" t="s">
        <v>129</v>
      </c>
      <c r="C307" s="17" t="s">
        <v>617</v>
      </c>
      <c r="D307" s="18" t="s">
        <v>618</v>
      </c>
      <c r="E307" s="23">
        <f t="shared" si="22"/>
        <v>2021</v>
      </c>
      <c r="F307" s="20">
        <f t="shared" si="23"/>
        <v>44196</v>
      </c>
      <c r="G307" s="24">
        <v>0</v>
      </c>
      <c r="H307" s="24">
        <f t="shared" si="28"/>
        <v>0</v>
      </c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15">
        <v>305</v>
      </c>
      <c r="B308" s="16"/>
      <c r="C308" s="17" t="s">
        <v>619</v>
      </c>
      <c r="D308" s="18" t="s">
        <v>620</v>
      </c>
      <c r="E308" s="23">
        <f t="shared" si="22"/>
        <v>2021</v>
      </c>
      <c r="F308" s="20">
        <f t="shared" si="23"/>
        <v>44196</v>
      </c>
      <c r="G308" s="24">
        <v>24028614.739999998</v>
      </c>
      <c r="H308" s="25">
        <f>+H309+H329+H343</f>
        <v>24028614.739999998</v>
      </c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15">
        <v>306</v>
      </c>
      <c r="B309" s="16"/>
      <c r="C309" s="17" t="s">
        <v>621</v>
      </c>
      <c r="D309" s="18" t="s">
        <v>622</v>
      </c>
      <c r="E309" s="23">
        <f t="shared" si="22"/>
        <v>2021</v>
      </c>
      <c r="F309" s="20">
        <f t="shared" si="23"/>
        <v>44196</v>
      </c>
      <c r="G309" s="24">
        <v>23510825.68</v>
      </c>
      <c r="H309" s="25">
        <f>+H310+H311+H312+H315+H316+H317+H318+H319+H320+H321+H322+H325</f>
        <v>23510825.68</v>
      </c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15">
        <v>307</v>
      </c>
      <c r="B310" s="16"/>
      <c r="C310" s="17" t="s">
        <v>623</v>
      </c>
      <c r="D310" s="18" t="s">
        <v>624</v>
      </c>
      <c r="E310" s="23">
        <f t="shared" si="22"/>
        <v>2021</v>
      </c>
      <c r="F310" s="20">
        <f t="shared" si="23"/>
        <v>44196</v>
      </c>
      <c r="G310" s="24">
        <v>725170.92</v>
      </c>
      <c r="H310" s="24">
        <f>+G310</f>
        <v>725170.92</v>
      </c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15">
        <v>308</v>
      </c>
      <c r="B311" s="16"/>
      <c r="C311" s="17" t="s">
        <v>625</v>
      </c>
      <c r="D311" s="18" t="s">
        <v>626</v>
      </c>
      <c r="E311" s="23">
        <f t="shared" si="22"/>
        <v>2021</v>
      </c>
      <c r="F311" s="20">
        <f t="shared" si="23"/>
        <v>44196</v>
      </c>
      <c r="G311" s="24">
        <v>0</v>
      </c>
      <c r="H311" s="24">
        <f>+G311</f>
        <v>0</v>
      </c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15">
        <v>309</v>
      </c>
      <c r="B312" s="16"/>
      <c r="C312" s="17" t="s">
        <v>627</v>
      </c>
      <c r="D312" s="18" t="s">
        <v>628</v>
      </c>
      <c r="E312" s="23">
        <f t="shared" si="22"/>
        <v>2021</v>
      </c>
      <c r="F312" s="20">
        <f t="shared" si="23"/>
        <v>44196</v>
      </c>
      <c r="G312" s="24">
        <v>2446500.2599999998</v>
      </c>
      <c r="H312" s="25">
        <f>+H313+H314</f>
        <v>2446500.2599999998</v>
      </c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15">
        <v>310</v>
      </c>
      <c r="B313" s="16"/>
      <c r="C313" s="17" t="s">
        <v>629</v>
      </c>
      <c r="D313" s="18" t="s">
        <v>630</v>
      </c>
      <c r="E313" s="23">
        <f t="shared" si="22"/>
        <v>2021</v>
      </c>
      <c r="F313" s="20">
        <f t="shared" si="23"/>
        <v>44196</v>
      </c>
      <c r="G313" s="24">
        <v>356356.87</v>
      </c>
      <c r="H313" s="21">
        <f>+G313</f>
        <v>356356.87</v>
      </c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15">
        <v>311</v>
      </c>
      <c r="B314" s="16"/>
      <c r="C314" s="17" t="s">
        <v>631</v>
      </c>
      <c r="D314" s="18" t="s">
        <v>632</v>
      </c>
      <c r="E314" s="23">
        <f t="shared" si="22"/>
        <v>2021</v>
      </c>
      <c r="F314" s="20">
        <f t="shared" si="23"/>
        <v>44196</v>
      </c>
      <c r="G314" s="21">
        <v>2090143.39</v>
      </c>
      <c r="H314" s="24">
        <f>+G314</f>
        <v>2090143.39</v>
      </c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15">
        <v>312</v>
      </c>
      <c r="B315" s="16"/>
      <c r="C315" s="17" t="s">
        <v>633</v>
      </c>
      <c r="D315" s="18" t="s">
        <v>634</v>
      </c>
      <c r="E315" s="23">
        <f t="shared" si="22"/>
        <v>2021</v>
      </c>
      <c r="F315" s="20">
        <f t="shared" si="23"/>
        <v>44196</v>
      </c>
      <c r="G315" s="24">
        <v>0</v>
      </c>
      <c r="H315" s="24">
        <f>+G315</f>
        <v>0</v>
      </c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15">
        <v>313</v>
      </c>
      <c r="B316" s="16"/>
      <c r="C316" s="17" t="s">
        <v>635</v>
      </c>
      <c r="D316" s="18" t="s">
        <v>636</v>
      </c>
      <c r="E316" s="23">
        <f t="shared" si="22"/>
        <v>2021</v>
      </c>
      <c r="F316" s="20">
        <f t="shared" si="23"/>
        <v>44196</v>
      </c>
      <c r="G316" s="24">
        <v>1331377.78</v>
      </c>
      <c r="H316" s="24">
        <f t="shared" ref="H316:H321" si="29">+G316</f>
        <v>1331377.78</v>
      </c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15">
        <v>314</v>
      </c>
      <c r="B317" s="16"/>
      <c r="C317" s="17" t="s">
        <v>637</v>
      </c>
      <c r="D317" s="18" t="s">
        <v>638</v>
      </c>
      <c r="E317" s="23">
        <f t="shared" si="22"/>
        <v>2021</v>
      </c>
      <c r="F317" s="20">
        <f t="shared" si="23"/>
        <v>44196</v>
      </c>
      <c r="G317" s="24">
        <v>593.98</v>
      </c>
      <c r="H317" s="24">
        <f t="shared" si="29"/>
        <v>593.98</v>
      </c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15">
        <v>315</v>
      </c>
      <c r="B318" s="16"/>
      <c r="C318" s="17" t="s">
        <v>639</v>
      </c>
      <c r="D318" s="18" t="s">
        <v>640</v>
      </c>
      <c r="E318" s="23">
        <f t="shared" si="22"/>
        <v>2021</v>
      </c>
      <c r="F318" s="20">
        <f t="shared" si="23"/>
        <v>44196</v>
      </c>
      <c r="G318" s="24">
        <v>687672.01</v>
      </c>
      <c r="H318" s="24">
        <f t="shared" si="29"/>
        <v>687672.01</v>
      </c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15">
        <v>316</v>
      </c>
      <c r="B319" s="16"/>
      <c r="C319" s="17" t="s">
        <v>641</v>
      </c>
      <c r="D319" s="18" t="s">
        <v>642</v>
      </c>
      <c r="E319" s="23">
        <f t="shared" si="22"/>
        <v>2021</v>
      </c>
      <c r="F319" s="20">
        <f t="shared" si="23"/>
        <v>44196</v>
      </c>
      <c r="G319" s="24">
        <v>326761.09999999998</v>
      </c>
      <c r="H319" s="24">
        <f t="shared" si="29"/>
        <v>326761.09999999998</v>
      </c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15">
        <v>317</v>
      </c>
      <c r="B320" s="16"/>
      <c r="C320" s="17" t="s">
        <v>643</v>
      </c>
      <c r="D320" s="18" t="s">
        <v>644</v>
      </c>
      <c r="E320" s="23">
        <f t="shared" si="22"/>
        <v>2021</v>
      </c>
      <c r="F320" s="20">
        <f t="shared" si="23"/>
        <v>44196</v>
      </c>
      <c r="G320" s="24">
        <v>3151143.52</v>
      </c>
      <c r="H320" s="24">
        <f t="shared" si="29"/>
        <v>3151143.52</v>
      </c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15">
        <v>318</v>
      </c>
      <c r="B321" s="16"/>
      <c r="C321" s="17" t="s">
        <v>645</v>
      </c>
      <c r="D321" s="18" t="s">
        <v>646</v>
      </c>
      <c r="E321" s="23">
        <f t="shared" si="22"/>
        <v>2021</v>
      </c>
      <c r="F321" s="20">
        <f t="shared" si="23"/>
        <v>44196</v>
      </c>
      <c r="G321" s="24">
        <v>1967376.3900000001</v>
      </c>
      <c r="H321" s="24">
        <f t="shared" si="29"/>
        <v>1967376.3900000001</v>
      </c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15">
        <v>319</v>
      </c>
      <c r="B322" s="16"/>
      <c r="C322" s="17" t="s">
        <v>647</v>
      </c>
      <c r="D322" s="18" t="s">
        <v>648</v>
      </c>
      <c r="E322" s="23">
        <f t="shared" si="22"/>
        <v>2021</v>
      </c>
      <c r="F322" s="20">
        <f t="shared" si="23"/>
        <v>44196</v>
      </c>
      <c r="G322" s="24">
        <v>722017.51</v>
      </c>
      <c r="H322" s="25">
        <f>+H323+H324</f>
        <v>722017.51</v>
      </c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15">
        <v>320</v>
      </c>
      <c r="B323" s="16"/>
      <c r="C323" s="17" t="s">
        <v>649</v>
      </c>
      <c r="D323" s="18" t="s">
        <v>650</v>
      </c>
      <c r="E323" s="23">
        <f t="shared" si="22"/>
        <v>2021</v>
      </c>
      <c r="F323" s="20">
        <f t="shared" si="23"/>
        <v>44196</v>
      </c>
      <c r="G323" s="24">
        <v>79030.62</v>
      </c>
      <c r="H323" s="24">
        <f>+G323</f>
        <v>79030.62</v>
      </c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15">
        <v>321</v>
      </c>
      <c r="B324" s="16"/>
      <c r="C324" s="17" t="s">
        <v>651</v>
      </c>
      <c r="D324" s="18" t="s">
        <v>652</v>
      </c>
      <c r="E324" s="23">
        <f t="shared" si="22"/>
        <v>2021</v>
      </c>
      <c r="F324" s="20">
        <f t="shared" si="23"/>
        <v>44196</v>
      </c>
      <c r="G324" s="24">
        <v>642986.89</v>
      </c>
      <c r="H324" s="24">
        <f>+G324</f>
        <v>642986.89</v>
      </c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15">
        <v>322</v>
      </c>
      <c r="B325" s="16"/>
      <c r="C325" s="17" t="s">
        <v>653</v>
      </c>
      <c r="D325" s="18" t="s">
        <v>654</v>
      </c>
      <c r="E325" s="23">
        <f t="shared" si="22"/>
        <v>2021</v>
      </c>
      <c r="F325" s="20">
        <f t="shared" si="23"/>
        <v>44196</v>
      </c>
      <c r="G325" s="24">
        <v>12152212.209999997</v>
      </c>
      <c r="H325" s="25">
        <f>+H326+H327+H328</f>
        <v>12152212.209999997</v>
      </c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15">
        <v>323</v>
      </c>
      <c r="B326" s="16" t="s">
        <v>42</v>
      </c>
      <c r="C326" s="17" t="s">
        <v>655</v>
      </c>
      <c r="D326" s="18" t="s">
        <v>656</v>
      </c>
      <c r="E326" s="23">
        <f t="shared" ref="E326:E389" si="30">E325</f>
        <v>2021</v>
      </c>
      <c r="F326" s="20">
        <f t="shared" ref="F326:F389" si="31">+F325</f>
        <v>44196</v>
      </c>
      <c r="G326" s="24">
        <v>29280</v>
      </c>
      <c r="H326" s="24">
        <f>+G326</f>
        <v>29280</v>
      </c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15">
        <v>324</v>
      </c>
      <c r="B327" s="16"/>
      <c r="C327" s="17" t="s">
        <v>657</v>
      </c>
      <c r="D327" s="18" t="s">
        <v>658</v>
      </c>
      <c r="E327" s="23">
        <f t="shared" si="30"/>
        <v>2021</v>
      </c>
      <c r="F327" s="20">
        <f t="shared" si="31"/>
        <v>44196</v>
      </c>
      <c r="G327" s="24">
        <v>407.35</v>
      </c>
      <c r="H327" s="24">
        <f>+G327</f>
        <v>407.35</v>
      </c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15">
        <v>325</v>
      </c>
      <c r="B328" s="16"/>
      <c r="C328" s="17" t="s">
        <v>659</v>
      </c>
      <c r="D328" s="18" t="s">
        <v>660</v>
      </c>
      <c r="E328" s="23">
        <f t="shared" si="30"/>
        <v>2021</v>
      </c>
      <c r="F328" s="20">
        <f t="shared" si="31"/>
        <v>44196</v>
      </c>
      <c r="G328" s="24">
        <v>12122524.859999998</v>
      </c>
      <c r="H328" s="24">
        <f>+G328</f>
        <v>12122524.859999998</v>
      </c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3">
      <c r="A329" s="15">
        <v>326</v>
      </c>
      <c r="B329" s="16"/>
      <c r="C329" s="17" t="s">
        <v>661</v>
      </c>
      <c r="D329" s="18" t="s">
        <v>662</v>
      </c>
      <c r="E329" s="23">
        <f t="shared" si="30"/>
        <v>2021</v>
      </c>
      <c r="F329" s="20">
        <f t="shared" si="31"/>
        <v>44196</v>
      </c>
      <c r="G329" s="24">
        <v>514049.16000000003</v>
      </c>
      <c r="H329" s="25">
        <f>+H330+H331+H332+H339</f>
        <v>514049.16000000003</v>
      </c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3">
      <c r="A330" s="15">
        <v>327</v>
      </c>
      <c r="B330" s="16" t="s">
        <v>42</v>
      </c>
      <c r="C330" s="17" t="s">
        <v>663</v>
      </c>
      <c r="D330" s="18" t="s">
        <v>664</v>
      </c>
      <c r="E330" s="23">
        <f t="shared" si="30"/>
        <v>2021</v>
      </c>
      <c r="F330" s="20">
        <f t="shared" si="31"/>
        <v>44196</v>
      </c>
      <c r="G330" s="24">
        <v>0</v>
      </c>
      <c r="H330" s="24">
        <f>+G330</f>
        <v>0</v>
      </c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3">
      <c r="A331" s="15">
        <v>328</v>
      </c>
      <c r="B331" s="16"/>
      <c r="C331" s="17" t="s">
        <v>665</v>
      </c>
      <c r="D331" s="18" t="s">
        <v>666</v>
      </c>
      <c r="E331" s="23">
        <f t="shared" si="30"/>
        <v>2021</v>
      </c>
      <c r="F331" s="20">
        <f t="shared" si="31"/>
        <v>44196</v>
      </c>
      <c r="G331" s="24">
        <v>0</v>
      </c>
      <c r="H331" s="24">
        <f>+G331</f>
        <v>0</v>
      </c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3">
      <c r="A332" s="15">
        <v>329</v>
      </c>
      <c r="B332" s="16"/>
      <c r="C332" s="17" t="s">
        <v>667</v>
      </c>
      <c r="D332" s="18" t="s">
        <v>668</v>
      </c>
      <c r="E332" s="23">
        <f t="shared" si="30"/>
        <v>2021</v>
      </c>
      <c r="F332" s="20">
        <f t="shared" si="31"/>
        <v>44196</v>
      </c>
      <c r="G332" s="24">
        <v>514049.16000000003</v>
      </c>
      <c r="H332" s="25">
        <f>SUM(H333:H338)</f>
        <v>514049.16000000003</v>
      </c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3">
      <c r="A333" s="15">
        <v>330</v>
      </c>
      <c r="B333" s="16"/>
      <c r="C333" s="17" t="s">
        <v>669</v>
      </c>
      <c r="D333" s="18" t="s">
        <v>670</v>
      </c>
      <c r="E333" s="23">
        <f t="shared" si="30"/>
        <v>2021</v>
      </c>
      <c r="F333" s="20">
        <f t="shared" si="31"/>
        <v>44196</v>
      </c>
      <c r="G333" s="24">
        <v>0</v>
      </c>
      <c r="H333" s="24">
        <f t="shared" ref="H333:H338" si="32">+G333</f>
        <v>0</v>
      </c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3">
      <c r="A334" s="15">
        <v>331</v>
      </c>
      <c r="B334" s="16"/>
      <c r="C334" s="17" t="s">
        <v>671</v>
      </c>
      <c r="D334" s="18" t="s">
        <v>672</v>
      </c>
      <c r="E334" s="23">
        <f t="shared" si="30"/>
        <v>2021</v>
      </c>
      <c r="F334" s="20">
        <f t="shared" si="31"/>
        <v>44196</v>
      </c>
      <c r="G334" s="24">
        <v>483347.9</v>
      </c>
      <c r="H334" s="24">
        <f t="shared" si="32"/>
        <v>483347.9</v>
      </c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3">
      <c r="A335" s="15">
        <v>332</v>
      </c>
      <c r="B335" s="16"/>
      <c r="C335" s="17" t="s">
        <v>673</v>
      </c>
      <c r="D335" s="18" t="s">
        <v>674</v>
      </c>
      <c r="E335" s="23">
        <f t="shared" si="30"/>
        <v>2021</v>
      </c>
      <c r="F335" s="20">
        <f t="shared" si="31"/>
        <v>44196</v>
      </c>
      <c r="G335" s="24">
        <v>0</v>
      </c>
      <c r="H335" s="24">
        <f t="shared" si="32"/>
        <v>0</v>
      </c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3">
      <c r="A336" s="15">
        <v>333</v>
      </c>
      <c r="B336" s="16"/>
      <c r="C336" s="17" t="s">
        <v>675</v>
      </c>
      <c r="D336" s="18" t="s">
        <v>676</v>
      </c>
      <c r="E336" s="23">
        <f t="shared" si="30"/>
        <v>2021</v>
      </c>
      <c r="F336" s="20">
        <f t="shared" si="31"/>
        <v>44196</v>
      </c>
      <c r="G336" s="24">
        <v>0</v>
      </c>
      <c r="H336" s="24">
        <f t="shared" si="32"/>
        <v>0</v>
      </c>
      <c r="I336" s="2"/>
      <c r="J336" s="2"/>
      <c r="K336" s="2"/>
      <c r="L336" s="2"/>
      <c r="M336" s="2"/>
      <c r="N336" s="2"/>
      <c r="O336" s="2"/>
      <c r="P336" s="2"/>
      <c r="Q336" s="2"/>
    </row>
    <row r="337" spans="1:17" x14ac:dyDescent="0.3">
      <c r="A337" s="15">
        <v>334</v>
      </c>
      <c r="B337" s="16"/>
      <c r="C337" s="17" t="s">
        <v>677</v>
      </c>
      <c r="D337" s="18" t="s">
        <v>678</v>
      </c>
      <c r="E337" s="23">
        <f t="shared" si="30"/>
        <v>2021</v>
      </c>
      <c r="F337" s="20">
        <f t="shared" si="31"/>
        <v>44196</v>
      </c>
      <c r="G337" s="24">
        <v>30701.26</v>
      </c>
      <c r="H337" s="24">
        <f t="shared" si="32"/>
        <v>30701.26</v>
      </c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0.399999999999999" x14ac:dyDescent="0.3">
      <c r="A338" s="15">
        <v>335</v>
      </c>
      <c r="B338" s="26"/>
      <c r="C338" s="17" t="s">
        <v>679</v>
      </c>
      <c r="D338" s="18" t="s">
        <v>680</v>
      </c>
      <c r="E338" s="23">
        <f t="shared" si="30"/>
        <v>2021</v>
      </c>
      <c r="F338" s="20">
        <f t="shared" si="31"/>
        <v>44196</v>
      </c>
      <c r="G338" s="24">
        <v>0</v>
      </c>
      <c r="H338" s="24">
        <f t="shared" si="32"/>
        <v>0</v>
      </c>
      <c r="I338" s="2"/>
      <c r="J338" s="2"/>
      <c r="K338" s="2"/>
      <c r="L338" s="2"/>
      <c r="M338" s="2"/>
      <c r="N338" s="2"/>
      <c r="O338" s="2"/>
      <c r="P338" s="2"/>
      <c r="Q338" s="2"/>
    </row>
    <row r="339" spans="1:17" x14ac:dyDescent="0.3">
      <c r="A339" s="15">
        <v>336</v>
      </c>
      <c r="B339" s="16"/>
      <c r="C339" s="17" t="s">
        <v>681</v>
      </c>
      <c r="D339" s="18" t="s">
        <v>682</v>
      </c>
      <c r="E339" s="23">
        <f t="shared" si="30"/>
        <v>2021</v>
      </c>
      <c r="F339" s="20">
        <f t="shared" si="31"/>
        <v>44196</v>
      </c>
      <c r="G339" s="24">
        <v>0</v>
      </c>
      <c r="H339" s="25">
        <f>SUM(H340:H342)</f>
        <v>0</v>
      </c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0.399999999999999" x14ac:dyDescent="0.3">
      <c r="A340" s="15">
        <v>337</v>
      </c>
      <c r="B340" s="16" t="s">
        <v>42</v>
      </c>
      <c r="C340" s="17" t="s">
        <v>683</v>
      </c>
      <c r="D340" s="18" t="s">
        <v>684</v>
      </c>
      <c r="E340" s="23">
        <f t="shared" si="30"/>
        <v>2021</v>
      </c>
      <c r="F340" s="20">
        <f t="shared" si="31"/>
        <v>44196</v>
      </c>
      <c r="G340" s="24">
        <v>0</v>
      </c>
      <c r="H340" s="24">
        <f>+G340</f>
        <v>0</v>
      </c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0.399999999999999" x14ac:dyDescent="0.3">
      <c r="A341" s="15">
        <v>338</v>
      </c>
      <c r="B341" s="16"/>
      <c r="C341" s="17" t="s">
        <v>685</v>
      </c>
      <c r="D341" s="18" t="s">
        <v>686</v>
      </c>
      <c r="E341" s="23">
        <f t="shared" si="30"/>
        <v>2021</v>
      </c>
      <c r="F341" s="20">
        <f t="shared" si="31"/>
        <v>44196</v>
      </c>
      <c r="G341" s="24">
        <v>0</v>
      </c>
      <c r="H341" s="24">
        <f>+G341</f>
        <v>0</v>
      </c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20.399999999999999" x14ac:dyDescent="0.3">
      <c r="A342" s="15">
        <v>339</v>
      </c>
      <c r="B342" s="16" t="s">
        <v>136</v>
      </c>
      <c r="C342" s="17" t="s">
        <v>687</v>
      </c>
      <c r="D342" s="18" t="s">
        <v>688</v>
      </c>
      <c r="E342" s="23">
        <f t="shared" si="30"/>
        <v>2021</v>
      </c>
      <c r="F342" s="20">
        <f t="shared" si="31"/>
        <v>44196</v>
      </c>
      <c r="G342" s="24">
        <v>0</v>
      </c>
      <c r="H342" s="24">
        <f>+G342</f>
        <v>0</v>
      </c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3">
      <c r="A343" s="15">
        <v>340</v>
      </c>
      <c r="B343" s="16"/>
      <c r="C343" s="17" t="s">
        <v>689</v>
      </c>
      <c r="D343" s="18" t="s">
        <v>690</v>
      </c>
      <c r="E343" s="23">
        <f t="shared" si="30"/>
        <v>2021</v>
      </c>
      <c r="F343" s="20">
        <f t="shared" si="31"/>
        <v>44196</v>
      </c>
      <c r="G343" s="24">
        <v>3739.9</v>
      </c>
      <c r="H343" s="25">
        <f>+H344+H345</f>
        <v>3739.9</v>
      </c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3">
      <c r="A344" s="15">
        <v>341</v>
      </c>
      <c r="B344" s="16"/>
      <c r="C344" s="17" t="s">
        <v>691</v>
      </c>
      <c r="D344" s="18" t="s">
        <v>692</v>
      </c>
      <c r="E344" s="23">
        <f t="shared" si="30"/>
        <v>2021</v>
      </c>
      <c r="F344" s="20">
        <f t="shared" si="31"/>
        <v>44196</v>
      </c>
      <c r="G344" s="24">
        <v>3739.9</v>
      </c>
      <c r="H344" s="24">
        <f>+G344</f>
        <v>3739.9</v>
      </c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3">
      <c r="A345" s="15">
        <v>342</v>
      </c>
      <c r="B345" s="16"/>
      <c r="C345" s="17" t="s">
        <v>693</v>
      </c>
      <c r="D345" s="18" t="s">
        <v>694</v>
      </c>
      <c r="E345" s="23">
        <f t="shared" si="30"/>
        <v>2021</v>
      </c>
      <c r="F345" s="20">
        <f t="shared" si="31"/>
        <v>44196</v>
      </c>
      <c r="G345" s="24">
        <v>0</v>
      </c>
      <c r="H345" s="24">
        <f>+G345</f>
        <v>0</v>
      </c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3">
      <c r="A346" s="15">
        <v>343</v>
      </c>
      <c r="B346" s="16"/>
      <c r="C346" s="17" t="s">
        <v>695</v>
      </c>
      <c r="D346" s="18" t="s">
        <v>696</v>
      </c>
      <c r="E346" s="23">
        <f t="shared" si="30"/>
        <v>2021</v>
      </c>
      <c r="F346" s="20">
        <f t="shared" si="31"/>
        <v>44196</v>
      </c>
      <c r="G346" s="24">
        <v>6810485.5099999998</v>
      </c>
      <c r="H346" s="25">
        <f>SUM(H347:H353)</f>
        <v>6810485.5099999998</v>
      </c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3">
      <c r="A347" s="15">
        <v>344</v>
      </c>
      <c r="B347" s="16"/>
      <c r="C347" s="17" t="s">
        <v>697</v>
      </c>
      <c r="D347" s="18" t="s">
        <v>698</v>
      </c>
      <c r="E347" s="23">
        <f t="shared" si="30"/>
        <v>2021</v>
      </c>
      <c r="F347" s="20">
        <f t="shared" si="31"/>
        <v>44196</v>
      </c>
      <c r="G347" s="24">
        <v>3370936.25</v>
      </c>
      <c r="H347" s="24">
        <f t="shared" ref="H347:H353" si="33">+G347</f>
        <v>3370936.25</v>
      </c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3">
      <c r="A348" s="15">
        <v>345</v>
      </c>
      <c r="B348" s="26"/>
      <c r="C348" s="17" t="s">
        <v>699</v>
      </c>
      <c r="D348" s="18" t="s">
        <v>700</v>
      </c>
      <c r="E348" s="23">
        <f t="shared" si="30"/>
        <v>2021</v>
      </c>
      <c r="F348" s="20">
        <f t="shared" si="31"/>
        <v>44196</v>
      </c>
      <c r="G348" s="24">
        <v>311386.09000000003</v>
      </c>
      <c r="H348" s="24">
        <f t="shared" si="33"/>
        <v>311386.09000000003</v>
      </c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3">
      <c r="A349" s="15">
        <v>346</v>
      </c>
      <c r="B349" s="16"/>
      <c r="C349" s="17" t="s">
        <v>701</v>
      </c>
      <c r="D349" s="18" t="s">
        <v>702</v>
      </c>
      <c r="E349" s="23">
        <f t="shared" si="30"/>
        <v>2021</v>
      </c>
      <c r="F349" s="20">
        <f t="shared" si="31"/>
        <v>44196</v>
      </c>
      <c r="G349" s="24">
        <v>2978928.68</v>
      </c>
      <c r="H349" s="24">
        <f t="shared" si="33"/>
        <v>2978928.68</v>
      </c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3">
      <c r="A350" s="15">
        <v>347</v>
      </c>
      <c r="B350" s="16"/>
      <c r="C350" s="17" t="s">
        <v>703</v>
      </c>
      <c r="D350" s="18" t="s">
        <v>704</v>
      </c>
      <c r="E350" s="23">
        <f t="shared" si="30"/>
        <v>2021</v>
      </c>
      <c r="F350" s="20">
        <f t="shared" si="31"/>
        <v>44196</v>
      </c>
      <c r="G350" s="24">
        <v>144627.78</v>
      </c>
      <c r="H350" s="24">
        <f t="shared" si="33"/>
        <v>144627.78</v>
      </c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3">
      <c r="A351" s="15">
        <v>348</v>
      </c>
      <c r="B351" s="16"/>
      <c r="C351" s="17" t="s">
        <v>705</v>
      </c>
      <c r="D351" s="18" t="s">
        <v>706</v>
      </c>
      <c r="E351" s="23">
        <f t="shared" si="30"/>
        <v>2021</v>
      </c>
      <c r="F351" s="20">
        <f t="shared" si="31"/>
        <v>44196</v>
      </c>
      <c r="G351" s="24">
        <v>4606.71</v>
      </c>
      <c r="H351" s="24">
        <f t="shared" si="33"/>
        <v>4606.71</v>
      </c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3">
      <c r="A352" s="15">
        <v>349</v>
      </c>
      <c r="B352" s="16"/>
      <c r="C352" s="17" t="s">
        <v>707</v>
      </c>
      <c r="D352" s="18" t="s">
        <v>708</v>
      </c>
      <c r="E352" s="23">
        <f t="shared" si="30"/>
        <v>2021</v>
      </c>
      <c r="F352" s="20">
        <f t="shared" si="31"/>
        <v>44196</v>
      </c>
      <c r="G352" s="24">
        <v>0</v>
      </c>
      <c r="H352" s="24">
        <f t="shared" si="33"/>
        <v>0</v>
      </c>
      <c r="I352" s="2"/>
      <c r="J352" s="2"/>
      <c r="K352" s="2"/>
      <c r="L352" s="2"/>
      <c r="M352" s="2"/>
      <c r="N352" s="2"/>
      <c r="O352" s="2"/>
      <c r="P352" s="2"/>
      <c r="Q352" s="2"/>
    </row>
    <row r="353" spans="1:17" x14ac:dyDescent="0.3">
      <c r="A353" s="15">
        <v>350</v>
      </c>
      <c r="B353" s="16" t="s">
        <v>42</v>
      </c>
      <c r="C353" s="17" t="s">
        <v>709</v>
      </c>
      <c r="D353" s="18" t="s">
        <v>710</v>
      </c>
      <c r="E353" s="23">
        <f t="shared" si="30"/>
        <v>2021</v>
      </c>
      <c r="F353" s="20">
        <f t="shared" si="31"/>
        <v>44196</v>
      </c>
      <c r="G353" s="24">
        <v>0</v>
      </c>
      <c r="H353" s="24">
        <f t="shared" si="33"/>
        <v>0</v>
      </c>
      <c r="I353" s="2"/>
      <c r="J353" s="2"/>
      <c r="K353" s="2"/>
      <c r="L353" s="2"/>
      <c r="M353" s="2"/>
      <c r="N353" s="2"/>
      <c r="O353" s="2"/>
      <c r="P353" s="2"/>
      <c r="Q353" s="2"/>
    </row>
    <row r="354" spans="1:17" x14ac:dyDescent="0.3">
      <c r="A354" s="15">
        <v>351</v>
      </c>
      <c r="B354" s="16"/>
      <c r="C354" s="17" t="s">
        <v>711</v>
      </c>
      <c r="D354" s="18" t="s">
        <v>712</v>
      </c>
      <c r="E354" s="23">
        <f t="shared" si="30"/>
        <v>2021</v>
      </c>
      <c r="F354" s="20">
        <f t="shared" si="31"/>
        <v>44196</v>
      </c>
      <c r="G354" s="24">
        <v>1123657.1299999999</v>
      </c>
      <c r="H354" s="25">
        <f>+H355+H356+H359+H362+H363</f>
        <v>1123657.1299999999</v>
      </c>
      <c r="I354" s="2"/>
      <c r="J354" s="2"/>
      <c r="K354" s="2"/>
      <c r="L354" s="2"/>
      <c r="M354" s="2"/>
      <c r="N354" s="2"/>
      <c r="O354" s="2"/>
      <c r="P354" s="2"/>
      <c r="Q354" s="2"/>
    </row>
    <row r="355" spans="1:17" x14ac:dyDescent="0.3">
      <c r="A355" s="15">
        <v>352</v>
      </c>
      <c r="B355" s="16"/>
      <c r="C355" s="17" t="s">
        <v>713</v>
      </c>
      <c r="D355" s="18" t="s">
        <v>714</v>
      </c>
      <c r="E355" s="23">
        <f t="shared" si="30"/>
        <v>2021</v>
      </c>
      <c r="F355" s="20">
        <f t="shared" si="31"/>
        <v>44196</v>
      </c>
      <c r="G355" s="24">
        <v>0</v>
      </c>
      <c r="H355" s="24">
        <f>+G355</f>
        <v>0</v>
      </c>
      <c r="I355" s="2"/>
      <c r="J355" s="2"/>
      <c r="K355" s="2"/>
      <c r="L355" s="2"/>
      <c r="M355" s="2"/>
      <c r="N355" s="2"/>
      <c r="O355" s="2"/>
      <c r="P355" s="2"/>
      <c r="Q355" s="2"/>
    </row>
    <row r="356" spans="1:17" x14ac:dyDescent="0.3">
      <c r="A356" s="15">
        <v>353</v>
      </c>
      <c r="B356" s="16"/>
      <c r="C356" s="17" t="s">
        <v>715</v>
      </c>
      <c r="D356" s="18" t="s">
        <v>716</v>
      </c>
      <c r="E356" s="23">
        <f t="shared" si="30"/>
        <v>2021</v>
      </c>
      <c r="F356" s="20">
        <f t="shared" si="31"/>
        <v>44196</v>
      </c>
      <c r="G356" s="24">
        <v>1123657.1299999999</v>
      </c>
      <c r="H356" s="25">
        <f>+H357+H358</f>
        <v>1123657.1299999999</v>
      </c>
      <c r="I356" s="2"/>
      <c r="J356" s="2"/>
      <c r="K356" s="2"/>
      <c r="L356" s="2"/>
      <c r="M356" s="2"/>
      <c r="N356" s="2"/>
      <c r="O356" s="2"/>
      <c r="P356" s="2"/>
      <c r="Q356" s="2"/>
    </row>
    <row r="357" spans="1:17" x14ac:dyDescent="0.3">
      <c r="A357" s="15">
        <v>354</v>
      </c>
      <c r="B357" s="16"/>
      <c r="C357" s="17" t="s">
        <v>717</v>
      </c>
      <c r="D357" s="18" t="s">
        <v>718</v>
      </c>
      <c r="E357" s="23">
        <f t="shared" si="30"/>
        <v>2021</v>
      </c>
      <c r="F357" s="20">
        <f t="shared" si="31"/>
        <v>44196</v>
      </c>
      <c r="G357" s="24">
        <v>1036501.1799999999</v>
      </c>
      <c r="H357" s="24">
        <f>+G357</f>
        <v>1036501.1799999999</v>
      </c>
      <c r="I357" s="2"/>
      <c r="J357" s="2"/>
      <c r="K357" s="2"/>
      <c r="L357" s="2"/>
      <c r="M357" s="2"/>
      <c r="N357" s="2"/>
      <c r="O357" s="2"/>
      <c r="P357" s="2"/>
      <c r="Q357" s="2"/>
    </row>
    <row r="358" spans="1:17" x14ac:dyDescent="0.3">
      <c r="A358" s="15">
        <v>355</v>
      </c>
      <c r="B358" s="16"/>
      <c r="C358" s="17" t="s">
        <v>719</v>
      </c>
      <c r="D358" s="18" t="s">
        <v>720</v>
      </c>
      <c r="E358" s="23">
        <f t="shared" si="30"/>
        <v>2021</v>
      </c>
      <c r="F358" s="20">
        <f t="shared" si="31"/>
        <v>44196</v>
      </c>
      <c r="G358" s="24">
        <v>87155.95</v>
      </c>
      <c r="H358" s="24">
        <f>+G358</f>
        <v>87155.95</v>
      </c>
      <c r="I358" s="2"/>
      <c r="J358" s="2"/>
      <c r="K358" s="2"/>
      <c r="L358" s="2"/>
      <c r="M358" s="2"/>
      <c r="N358" s="2"/>
      <c r="O358" s="2"/>
      <c r="P358" s="2"/>
      <c r="Q358" s="2"/>
    </row>
    <row r="359" spans="1:17" x14ac:dyDescent="0.3">
      <c r="A359" s="15">
        <v>356</v>
      </c>
      <c r="B359" s="16"/>
      <c r="C359" s="17" t="s">
        <v>721</v>
      </c>
      <c r="D359" s="18" t="s">
        <v>722</v>
      </c>
      <c r="E359" s="23">
        <f t="shared" si="30"/>
        <v>2021</v>
      </c>
      <c r="F359" s="20">
        <f t="shared" si="31"/>
        <v>44196</v>
      </c>
      <c r="G359" s="24">
        <v>0</v>
      </c>
      <c r="H359" s="25">
        <f>+H360+H361</f>
        <v>0</v>
      </c>
      <c r="I359" s="2"/>
      <c r="J359" s="2"/>
      <c r="K359" s="2"/>
      <c r="L359" s="2"/>
      <c r="M359" s="2"/>
      <c r="N359" s="2"/>
      <c r="O359" s="2"/>
      <c r="P359" s="2"/>
      <c r="Q359" s="2"/>
    </row>
    <row r="360" spans="1:17" x14ac:dyDescent="0.3">
      <c r="A360" s="15">
        <v>357</v>
      </c>
      <c r="B360" s="16"/>
      <c r="C360" s="17" t="s">
        <v>723</v>
      </c>
      <c r="D360" s="18" t="s">
        <v>724</v>
      </c>
      <c r="E360" s="23">
        <f t="shared" si="30"/>
        <v>2021</v>
      </c>
      <c r="F360" s="20">
        <f t="shared" si="31"/>
        <v>44196</v>
      </c>
      <c r="G360" s="24">
        <v>0</v>
      </c>
      <c r="H360" s="24">
        <f>+G360</f>
        <v>0</v>
      </c>
      <c r="I360" s="2"/>
      <c r="J360" s="2"/>
      <c r="K360" s="2"/>
      <c r="L360" s="2"/>
      <c r="M360" s="2"/>
      <c r="N360" s="2"/>
      <c r="O360" s="2"/>
      <c r="P360" s="2"/>
      <c r="Q360" s="2"/>
    </row>
    <row r="361" spans="1:17" x14ac:dyDescent="0.3">
      <c r="A361" s="15">
        <v>358</v>
      </c>
      <c r="B361" s="16"/>
      <c r="C361" s="17" t="s">
        <v>725</v>
      </c>
      <c r="D361" s="18" t="s">
        <v>726</v>
      </c>
      <c r="E361" s="23">
        <f t="shared" si="30"/>
        <v>2021</v>
      </c>
      <c r="F361" s="20">
        <f t="shared" si="31"/>
        <v>44196</v>
      </c>
      <c r="G361" s="24">
        <v>0</v>
      </c>
      <c r="H361" s="24">
        <f>+G361</f>
        <v>0</v>
      </c>
      <c r="I361" s="2"/>
      <c r="J361" s="2"/>
      <c r="K361" s="2"/>
      <c r="L361" s="2"/>
      <c r="M361" s="2"/>
      <c r="N361" s="2"/>
      <c r="O361" s="2"/>
      <c r="P361" s="2"/>
      <c r="Q361" s="2"/>
    </row>
    <row r="362" spans="1:17" x14ac:dyDescent="0.3">
      <c r="A362" s="15">
        <v>359</v>
      </c>
      <c r="B362" s="16"/>
      <c r="C362" s="17" t="s">
        <v>727</v>
      </c>
      <c r="D362" s="18" t="s">
        <v>728</v>
      </c>
      <c r="E362" s="23">
        <f t="shared" si="30"/>
        <v>2021</v>
      </c>
      <c r="F362" s="20">
        <f t="shared" si="31"/>
        <v>44196</v>
      </c>
      <c r="G362" s="24">
        <v>0</v>
      </c>
      <c r="H362" s="24">
        <f>+G362</f>
        <v>0</v>
      </c>
      <c r="I362" s="2"/>
      <c r="J362" s="2"/>
      <c r="K362" s="2"/>
      <c r="L362" s="2"/>
      <c r="M362" s="2"/>
      <c r="N362" s="2"/>
      <c r="O362" s="2"/>
      <c r="P362" s="2"/>
      <c r="Q362" s="2"/>
    </row>
    <row r="363" spans="1:17" x14ac:dyDescent="0.3">
      <c r="A363" s="15">
        <v>360</v>
      </c>
      <c r="B363" s="16" t="s">
        <v>42</v>
      </c>
      <c r="C363" s="17" t="s">
        <v>729</v>
      </c>
      <c r="D363" s="18" t="s">
        <v>730</v>
      </c>
      <c r="E363" s="23">
        <f t="shared" si="30"/>
        <v>2021</v>
      </c>
      <c r="F363" s="20">
        <f t="shared" si="31"/>
        <v>44196</v>
      </c>
      <c r="G363" s="24">
        <v>0</v>
      </c>
      <c r="H363" s="25">
        <f>+G363</f>
        <v>0</v>
      </c>
      <c r="I363" s="2"/>
      <c r="J363" s="2"/>
      <c r="K363" s="2"/>
      <c r="L363" s="2"/>
      <c r="M363" s="2"/>
      <c r="N363" s="2"/>
      <c r="O363" s="2"/>
      <c r="P363" s="2"/>
      <c r="Q363" s="2"/>
    </row>
    <row r="364" spans="1:17" x14ac:dyDescent="0.3">
      <c r="A364" s="15">
        <v>361</v>
      </c>
      <c r="B364" s="26"/>
      <c r="C364" s="17" t="s">
        <v>731</v>
      </c>
      <c r="D364" s="18" t="s">
        <v>732</v>
      </c>
      <c r="E364" s="23">
        <f t="shared" si="30"/>
        <v>2021</v>
      </c>
      <c r="F364" s="20">
        <f t="shared" si="31"/>
        <v>44196</v>
      </c>
      <c r="G364" s="24">
        <v>90222095.071863756</v>
      </c>
      <c r="H364" s="25">
        <f>+H365+H379+H388+H397</f>
        <v>90222095.071863756</v>
      </c>
      <c r="I364" s="2"/>
      <c r="J364" s="2"/>
      <c r="K364" s="2"/>
      <c r="L364" s="2"/>
      <c r="M364" s="2"/>
      <c r="N364" s="2"/>
      <c r="O364" s="2"/>
      <c r="P364" s="2"/>
      <c r="Q364" s="2"/>
    </row>
    <row r="365" spans="1:17" x14ac:dyDescent="0.3">
      <c r="A365" s="15">
        <v>362</v>
      </c>
      <c r="B365" s="26"/>
      <c r="C365" s="17" t="s">
        <v>733</v>
      </c>
      <c r="D365" s="18" t="s">
        <v>734</v>
      </c>
      <c r="E365" s="23">
        <f t="shared" si="30"/>
        <v>2021</v>
      </c>
      <c r="F365" s="20">
        <f t="shared" si="31"/>
        <v>44196</v>
      </c>
      <c r="G365" s="24">
        <v>83930451.441419944</v>
      </c>
      <c r="H365" s="25">
        <f>+H366+H375</f>
        <v>83930451.441419944</v>
      </c>
      <c r="I365" s="2"/>
      <c r="J365" s="2"/>
      <c r="K365" s="2"/>
      <c r="L365" s="2"/>
      <c r="M365" s="2"/>
      <c r="N365" s="2"/>
      <c r="O365" s="2"/>
      <c r="P365" s="2"/>
      <c r="Q365" s="2"/>
    </row>
    <row r="366" spans="1:17" x14ac:dyDescent="0.3">
      <c r="A366" s="15">
        <v>363</v>
      </c>
      <c r="B366" s="26"/>
      <c r="C366" s="17" t="s">
        <v>735</v>
      </c>
      <c r="D366" s="18" t="s">
        <v>736</v>
      </c>
      <c r="E366" s="23">
        <f t="shared" si="30"/>
        <v>2021</v>
      </c>
      <c r="F366" s="20">
        <f t="shared" si="31"/>
        <v>44196</v>
      </c>
      <c r="G366" s="24">
        <v>47988780.799760193</v>
      </c>
      <c r="H366" s="25">
        <f>+H367+H371</f>
        <v>47988780.799760193</v>
      </c>
      <c r="I366" s="2"/>
      <c r="J366" s="2"/>
      <c r="K366" s="2"/>
      <c r="L366" s="2"/>
      <c r="M366" s="2"/>
      <c r="N366" s="2"/>
      <c r="O366" s="2"/>
      <c r="P366" s="2"/>
      <c r="Q366" s="2"/>
    </row>
    <row r="367" spans="1:17" x14ac:dyDescent="0.3">
      <c r="A367" s="15">
        <v>364</v>
      </c>
      <c r="B367" s="16"/>
      <c r="C367" s="17" t="s">
        <v>737</v>
      </c>
      <c r="D367" s="18" t="s">
        <v>738</v>
      </c>
      <c r="E367" s="23">
        <f t="shared" si="30"/>
        <v>2021</v>
      </c>
      <c r="F367" s="20">
        <f t="shared" si="31"/>
        <v>44196</v>
      </c>
      <c r="G367" s="24">
        <v>46668011.654170193</v>
      </c>
      <c r="H367" s="25">
        <f>SUM(H368:H370)</f>
        <v>46668011.654170193</v>
      </c>
      <c r="I367" s="2"/>
      <c r="J367" s="2"/>
      <c r="K367" s="2"/>
      <c r="L367" s="2"/>
      <c r="M367" s="2"/>
      <c r="N367" s="2"/>
      <c r="O367" s="2"/>
      <c r="P367" s="2"/>
      <c r="Q367" s="2"/>
    </row>
    <row r="368" spans="1:17" x14ac:dyDescent="0.3">
      <c r="A368" s="15">
        <v>365</v>
      </c>
      <c r="B368" s="16"/>
      <c r="C368" s="17" t="s">
        <v>739</v>
      </c>
      <c r="D368" s="18" t="s">
        <v>740</v>
      </c>
      <c r="E368" s="23">
        <f t="shared" si="30"/>
        <v>2021</v>
      </c>
      <c r="F368" s="20">
        <f t="shared" si="31"/>
        <v>44196</v>
      </c>
      <c r="G368" s="24">
        <v>45190815.006135367</v>
      </c>
      <c r="H368" s="24">
        <f>+G368</f>
        <v>45190815.006135367</v>
      </c>
      <c r="I368" s="2"/>
      <c r="J368" s="2"/>
      <c r="K368" s="2"/>
      <c r="L368" s="2"/>
      <c r="M368" s="2"/>
      <c r="N368" s="2"/>
      <c r="O368" s="2"/>
      <c r="P368" s="2"/>
      <c r="Q368" s="2"/>
    </row>
    <row r="369" spans="1:17" x14ac:dyDescent="0.3">
      <c r="A369" s="15">
        <v>366</v>
      </c>
      <c r="B369" s="16"/>
      <c r="C369" s="17" t="s">
        <v>741</v>
      </c>
      <c r="D369" s="18" t="s">
        <v>742</v>
      </c>
      <c r="E369" s="23">
        <f t="shared" si="30"/>
        <v>2021</v>
      </c>
      <c r="F369" s="20">
        <f t="shared" si="31"/>
        <v>44196</v>
      </c>
      <c r="G369" s="24">
        <v>1477196.6480348257</v>
      </c>
      <c r="H369" s="24">
        <f>+G369</f>
        <v>1477196.6480348257</v>
      </c>
      <c r="I369" s="2"/>
      <c r="J369" s="2"/>
      <c r="K369" s="2"/>
      <c r="L369" s="2"/>
      <c r="M369" s="2"/>
      <c r="N369" s="2"/>
      <c r="O369" s="2"/>
      <c r="P369" s="2"/>
      <c r="Q369" s="2"/>
    </row>
    <row r="370" spans="1:17" x14ac:dyDescent="0.3">
      <c r="A370" s="15">
        <v>367</v>
      </c>
      <c r="B370" s="16"/>
      <c r="C370" s="17" t="s">
        <v>743</v>
      </c>
      <c r="D370" s="18" t="s">
        <v>744</v>
      </c>
      <c r="E370" s="23">
        <f t="shared" si="30"/>
        <v>2021</v>
      </c>
      <c r="F370" s="20">
        <f t="shared" si="31"/>
        <v>44196</v>
      </c>
      <c r="G370" s="24">
        <v>0</v>
      </c>
      <c r="H370" s="24">
        <f>+G370</f>
        <v>0</v>
      </c>
      <c r="I370" s="2"/>
      <c r="J370" s="2"/>
      <c r="K370" s="2"/>
      <c r="L370" s="2"/>
      <c r="M370" s="2"/>
      <c r="N370" s="2"/>
      <c r="O370" s="2"/>
      <c r="P370" s="2"/>
      <c r="Q370" s="2"/>
    </row>
    <row r="371" spans="1:17" x14ac:dyDescent="0.3">
      <c r="A371" s="15">
        <v>368</v>
      </c>
      <c r="B371" s="16"/>
      <c r="C371" s="17" t="s">
        <v>745</v>
      </c>
      <c r="D371" s="18" t="s">
        <v>746</v>
      </c>
      <c r="E371" s="23">
        <f t="shared" si="30"/>
        <v>2021</v>
      </c>
      <c r="F371" s="20">
        <f t="shared" si="31"/>
        <v>44196</v>
      </c>
      <c r="G371" s="24">
        <v>1320769.1455899999</v>
      </c>
      <c r="H371" s="25">
        <f>SUM(H372:H374)</f>
        <v>1320769.1455899999</v>
      </c>
      <c r="I371" s="2"/>
      <c r="J371" s="2"/>
      <c r="K371" s="2"/>
      <c r="L371" s="2"/>
      <c r="M371" s="2"/>
      <c r="N371" s="2"/>
      <c r="O371" s="2"/>
      <c r="P371" s="2"/>
      <c r="Q371" s="2"/>
    </row>
    <row r="372" spans="1:17" x14ac:dyDescent="0.3">
      <c r="A372" s="15">
        <v>369</v>
      </c>
      <c r="B372" s="16"/>
      <c r="C372" s="17" t="s">
        <v>747</v>
      </c>
      <c r="D372" s="18" t="s">
        <v>748</v>
      </c>
      <c r="E372" s="23">
        <f t="shared" si="30"/>
        <v>2021</v>
      </c>
      <c r="F372" s="20">
        <f t="shared" si="31"/>
        <v>44196</v>
      </c>
      <c r="G372" s="24">
        <v>1320769.1455899999</v>
      </c>
      <c r="H372" s="24">
        <f>+G372</f>
        <v>1320769.1455899999</v>
      </c>
      <c r="I372" s="2"/>
      <c r="J372" s="2"/>
      <c r="K372" s="2"/>
      <c r="L372" s="2"/>
      <c r="M372" s="2"/>
      <c r="N372" s="2"/>
      <c r="O372" s="2"/>
      <c r="P372" s="2"/>
      <c r="Q372" s="2"/>
    </row>
    <row r="373" spans="1:17" x14ac:dyDescent="0.3">
      <c r="A373" s="15">
        <v>370</v>
      </c>
      <c r="B373" s="16"/>
      <c r="C373" s="17" t="s">
        <v>749</v>
      </c>
      <c r="D373" s="18" t="s">
        <v>750</v>
      </c>
      <c r="E373" s="23">
        <f t="shared" si="30"/>
        <v>2021</v>
      </c>
      <c r="F373" s="20">
        <f t="shared" si="31"/>
        <v>44196</v>
      </c>
      <c r="G373" s="24">
        <v>0</v>
      </c>
      <c r="H373" s="24">
        <f>+G373</f>
        <v>0</v>
      </c>
      <c r="I373" s="2"/>
      <c r="J373" s="2"/>
      <c r="K373" s="2"/>
      <c r="L373" s="2"/>
      <c r="M373" s="2"/>
      <c r="N373" s="2"/>
      <c r="O373" s="2"/>
      <c r="P373" s="2"/>
      <c r="Q373" s="2"/>
    </row>
    <row r="374" spans="1:17" x14ac:dyDescent="0.3">
      <c r="A374" s="15">
        <v>371</v>
      </c>
      <c r="B374" s="16"/>
      <c r="C374" s="17" t="s">
        <v>751</v>
      </c>
      <c r="D374" s="18" t="s">
        <v>752</v>
      </c>
      <c r="E374" s="23">
        <f t="shared" si="30"/>
        <v>2021</v>
      </c>
      <c r="F374" s="20">
        <f t="shared" si="31"/>
        <v>44196</v>
      </c>
      <c r="G374" s="24">
        <v>0</v>
      </c>
      <c r="H374" s="24">
        <f>+G374</f>
        <v>0</v>
      </c>
      <c r="I374" s="2"/>
      <c r="J374" s="2"/>
      <c r="K374" s="2"/>
      <c r="L374" s="2"/>
      <c r="M374" s="2"/>
      <c r="N374" s="2"/>
      <c r="O374" s="2"/>
      <c r="P374" s="2"/>
      <c r="Q374" s="2"/>
    </row>
    <row r="375" spans="1:17" x14ac:dyDescent="0.3">
      <c r="A375" s="15">
        <v>372</v>
      </c>
      <c r="B375" s="16"/>
      <c r="C375" s="17" t="s">
        <v>753</v>
      </c>
      <c r="D375" s="18" t="s">
        <v>754</v>
      </c>
      <c r="E375" s="23">
        <f t="shared" si="30"/>
        <v>2021</v>
      </c>
      <c r="F375" s="20">
        <f t="shared" si="31"/>
        <v>44196</v>
      </c>
      <c r="G375" s="24">
        <v>35941670.641659752</v>
      </c>
      <c r="H375" s="25">
        <f>SUM(H376:H378)</f>
        <v>35941670.641659752</v>
      </c>
      <c r="I375" s="2"/>
      <c r="J375" s="2"/>
      <c r="K375" s="2"/>
      <c r="L375" s="2"/>
      <c r="M375" s="2"/>
      <c r="N375" s="2"/>
      <c r="O375" s="2"/>
      <c r="P375" s="2"/>
      <c r="Q375" s="2"/>
    </row>
    <row r="376" spans="1:17" x14ac:dyDescent="0.3">
      <c r="A376" s="15">
        <v>373</v>
      </c>
      <c r="B376" s="16"/>
      <c r="C376" s="17" t="s">
        <v>755</v>
      </c>
      <c r="D376" s="18" t="s">
        <v>756</v>
      </c>
      <c r="E376" s="23">
        <f t="shared" si="30"/>
        <v>2021</v>
      </c>
      <c r="F376" s="20">
        <f t="shared" si="31"/>
        <v>44196</v>
      </c>
      <c r="G376" s="24">
        <v>35262209.088213339</v>
      </c>
      <c r="H376" s="24">
        <f>+G376</f>
        <v>35262209.088213339</v>
      </c>
      <c r="I376" s="2"/>
      <c r="J376" s="2"/>
      <c r="K376" s="2"/>
      <c r="L376" s="2"/>
      <c r="M376" s="2"/>
      <c r="N376" s="2"/>
      <c r="O376" s="2"/>
      <c r="P376" s="2"/>
      <c r="Q376" s="2"/>
    </row>
    <row r="377" spans="1:17" x14ac:dyDescent="0.3">
      <c r="A377" s="15">
        <v>374</v>
      </c>
      <c r="B377" s="16"/>
      <c r="C377" s="17" t="s">
        <v>757</v>
      </c>
      <c r="D377" s="18" t="s">
        <v>758</v>
      </c>
      <c r="E377" s="23">
        <f t="shared" si="30"/>
        <v>2021</v>
      </c>
      <c r="F377" s="20">
        <f t="shared" si="31"/>
        <v>44196</v>
      </c>
      <c r="G377" s="24">
        <v>679461.55344641453</v>
      </c>
      <c r="H377" s="24">
        <f>+G377</f>
        <v>679461.55344641453</v>
      </c>
      <c r="I377" s="2"/>
      <c r="J377" s="2"/>
      <c r="K377" s="2"/>
      <c r="L377" s="2"/>
      <c r="M377" s="2"/>
      <c r="N377" s="2"/>
      <c r="O377" s="2"/>
      <c r="P377" s="2"/>
      <c r="Q377" s="2"/>
    </row>
    <row r="378" spans="1:17" x14ac:dyDescent="0.3">
      <c r="A378" s="15">
        <v>375</v>
      </c>
      <c r="B378" s="16"/>
      <c r="C378" s="17" t="s">
        <v>759</v>
      </c>
      <c r="D378" s="18" t="s">
        <v>760</v>
      </c>
      <c r="E378" s="23">
        <f t="shared" si="30"/>
        <v>2021</v>
      </c>
      <c r="F378" s="20">
        <f t="shared" si="31"/>
        <v>44196</v>
      </c>
      <c r="G378" s="24">
        <v>0</v>
      </c>
      <c r="H378" s="24">
        <f>+G378</f>
        <v>0</v>
      </c>
      <c r="I378" s="2"/>
      <c r="J378" s="2"/>
      <c r="K378" s="2"/>
      <c r="L378" s="2"/>
      <c r="M378" s="2"/>
      <c r="N378" s="2"/>
      <c r="O378" s="2"/>
      <c r="P378" s="2"/>
      <c r="Q378" s="2"/>
    </row>
    <row r="379" spans="1:17" x14ac:dyDescent="0.3">
      <c r="A379" s="15">
        <v>376</v>
      </c>
      <c r="B379" s="26"/>
      <c r="C379" s="17" t="s">
        <v>761</v>
      </c>
      <c r="D379" s="18" t="s">
        <v>762</v>
      </c>
      <c r="E379" s="23">
        <f t="shared" si="30"/>
        <v>2021</v>
      </c>
      <c r="F379" s="20">
        <f t="shared" si="31"/>
        <v>44196</v>
      </c>
      <c r="G379" s="24">
        <v>243658.13073076922</v>
      </c>
      <c r="H379" s="25">
        <f>+H380+H384</f>
        <v>243658.13073076922</v>
      </c>
      <c r="I379" s="2"/>
      <c r="J379" s="2"/>
      <c r="K379" s="2"/>
      <c r="L379" s="2"/>
      <c r="M379" s="2"/>
      <c r="N379" s="2"/>
      <c r="O379" s="2"/>
      <c r="P379" s="2"/>
      <c r="Q379" s="2"/>
    </row>
    <row r="380" spans="1:17" x14ac:dyDescent="0.3">
      <c r="A380" s="15">
        <v>377</v>
      </c>
      <c r="B380" s="16"/>
      <c r="C380" s="17" t="s">
        <v>763</v>
      </c>
      <c r="D380" s="18" t="s">
        <v>764</v>
      </c>
      <c r="E380" s="23">
        <f t="shared" si="30"/>
        <v>2021</v>
      </c>
      <c r="F380" s="20">
        <f t="shared" si="31"/>
        <v>44196</v>
      </c>
      <c r="G380" s="24">
        <v>243658.13073076922</v>
      </c>
      <c r="H380" s="25">
        <f>SUM(H381:H383)</f>
        <v>243658.13073076922</v>
      </c>
      <c r="I380" s="2"/>
      <c r="J380" s="2"/>
      <c r="K380" s="2"/>
      <c r="L380" s="2"/>
      <c r="M380" s="2"/>
      <c r="N380" s="2"/>
      <c r="O380" s="2"/>
      <c r="P380" s="2"/>
      <c r="Q380" s="2"/>
    </row>
    <row r="381" spans="1:17" x14ac:dyDescent="0.3">
      <c r="A381" s="15">
        <v>378</v>
      </c>
      <c r="B381" s="16"/>
      <c r="C381" s="17" t="s">
        <v>765</v>
      </c>
      <c r="D381" s="18" t="s">
        <v>766</v>
      </c>
      <c r="E381" s="23">
        <f t="shared" si="30"/>
        <v>2021</v>
      </c>
      <c r="F381" s="20">
        <f t="shared" si="31"/>
        <v>44196</v>
      </c>
      <c r="G381" s="24">
        <v>239253.19073076922</v>
      </c>
      <c r="H381" s="24">
        <f>+G381</f>
        <v>239253.19073076922</v>
      </c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3">
      <c r="A382" s="15">
        <v>379</v>
      </c>
      <c r="B382" s="16"/>
      <c r="C382" s="17" t="s">
        <v>767</v>
      </c>
      <c r="D382" s="18" t="s">
        <v>768</v>
      </c>
      <c r="E382" s="23">
        <f t="shared" si="30"/>
        <v>2021</v>
      </c>
      <c r="F382" s="20">
        <f t="shared" si="31"/>
        <v>44196</v>
      </c>
      <c r="G382" s="24">
        <v>4404.9399999999996</v>
      </c>
      <c r="H382" s="24">
        <f>+G382</f>
        <v>4404.9399999999996</v>
      </c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3">
      <c r="A383" s="15">
        <v>380</v>
      </c>
      <c r="B383" s="16"/>
      <c r="C383" s="17" t="s">
        <v>769</v>
      </c>
      <c r="D383" s="18" t="s">
        <v>770</v>
      </c>
      <c r="E383" s="23">
        <f t="shared" si="30"/>
        <v>2021</v>
      </c>
      <c r="F383" s="20">
        <f t="shared" si="31"/>
        <v>44196</v>
      </c>
      <c r="G383" s="24">
        <v>0</v>
      </c>
      <c r="H383" s="24">
        <f>+G383</f>
        <v>0</v>
      </c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3">
      <c r="A384" s="15">
        <v>381</v>
      </c>
      <c r="B384" s="16"/>
      <c r="C384" s="17" t="s">
        <v>771</v>
      </c>
      <c r="D384" s="18" t="s">
        <v>772</v>
      </c>
      <c r="E384" s="23">
        <f t="shared" si="30"/>
        <v>2021</v>
      </c>
      <c r="F384" s="20">
        <f t="shared" si="31"/>
        <v>44196</v>
      </c>
      <c r="G384" s="24">
        <v>0</v>
      </c>
      <c r="H384" s="25">
        <f>SUM(H385:H387)</f>
        <v>0</v>
      </c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3">
      <c r="A385" s="15">
        <v>382</v>
      </c>
      <c r="B385" s="16"/>
      <c r="C385" s="17" t="s">
        <v>773</v>
      </c>
      <c r="D385" s="18" t="s">
        <v>774</v>
      </c>
      <c r="E385" s="23">
        <f t="shared" si="30"/>
        <v>2021</v>
      </c>
      <c r="F385" s="20">
        <f t="shared" si="31"/>
        <v>44196</v>
      </c>
      <c r="G385" s="24">
        <v>0</v>
      </c>
      <c r="H385" s="24">
        <f>+G385</f>
        <v>0</v>
      </c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3">
      <c r="A386" s="15">
        <v>383</v>
      </c>
      <c r="B386" s="16"/>
      <c r="C386" s="17" t="s">
        <v>775</v>
      </c>
      <c r="D386" s="18" t="s">
        <v>776</v>
      </c>
      <c r="E386" s="23">
        <f t="shared" si="30"/>
        <v>2021</v>
      </c>
      <c r="F386" s="20">
        <f t="shared" si="31"/>
        <v>44196</v>
      </c>
      <c r="G386" s="24">
        <v>0</v>
      </c>
      <c r="H386" s="24">
        <f>+G386</f>
        <v>0</v>
      </c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3">
      <c r="A387" s="15">
        <v>384</v>
      </c>
      <c r="B387" s="16"/>
      <c r="C387" s="17" t="s">
        <v>777</v>
      </c>
      <c r="D387" s="18" t="s">
        <v>778</v>
      </c>
      <c r="E387" s="23">
        <f t="shared" si="30"/>
        <v>2021</v>
      </c>
      <c r="F387" s="20">
        <f t="shared" si="31"/>
        <v>44196</v>
      </c>
      <c r="G387" s="24">
        <v>0</v>
      </c>
      <c r="H387" s="24">
        <f>+G387</f>
        <v>0</v>
      </c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3">
      <c r="A388" s="15">
        <v>385</v>
      </c>
      <c r="B388" s="16"/>
      <c r="C388" s="17" t="s">
        <v>779</v>
      </c>
      <c r="D388" s="18" t="s">
        <v>780</v>
      </c>
      <c r="E388" s="23">
        <f t="shared" si="30"/>
        <v>2021</v>
      </c>
      <c r="F388" s="20">
        <f t="shared" si="31"/>
        <v>44196</v>
      </c>
      <c r="G388" s="24">
        <v>2363252.6299663656</v>
      </c>
      <c r="H388" s="25">
        <f>+H389+H393</f>
        <v>2363252.6299663656</v>
      </c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3">
      <c r="A389" s="15">
        <v>386</v>
      </c>
      <c r="B389" s="16"/>
      <c r="C389" s="17" t="s">
        <v>781</v>
      </c>
      <c r="D389" s="18" t="s">
        <v>782</v>
      </c>
      <c r="E389" s="23">
        <f t="shared" si="30"/>
        <v>2021</v>
      </c>
      <c r="F389" s="20">
        <f t="shared" si="31"/>
        <v>44196</v>
      </c>
      <c r="G389" s="24">
        <v>97082.204226923073</v>
      </c>
      <c r="H389" s="25">
        <f>SUM(H390:H392)</f>
        <v>97082.204226923073</v>
      </c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3">
      <c r="A390" s="15">
        <v>387</v>
      </c>
      <c r="B390" s="16"/>
      <c r="C390" s="17" t="s">
        <v>783</v>
      </c>
      <c r="D390" s="18" t="s">
        <v>784</v>
      </c>
      <c r="E390" s="23">
        <f t="shared" ref="E390:E453" si="34">E389</f>
        <v>2021</v>
      </c>
      <c r="F390" s="20">
        <f t="shared" ref="F390:F453" si="35">+F389</f>
        <v>44196</v>
      </c>
      <c r="G390" s="24">
        <v>97082.204226923073</v>
      </c>
      <c r="H390" s="24">
        <f>+G390</f>
        <v>97082.204226923073</v>
      </c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3">
      <c r="A391" s="15">
        <v>388</v>
      </c>
      <c r="B391" s="16"/>
      <c r="C391" s="17" t="s">
        <v>785</v>
      </c>
      <c r="D391" s="18" t="s">
        <v>786</v>
      </c>
      <c r="E391" s="23">
        <f t="shared" si="34"/>
        <v>2021</v>
      </c>
      <c r="F391" s="20">
        <f t="shared" si="35"/>
        <v>44196</v>
      </c>
      <c r="G391" s="24">
        <v>0</v>
      </c>
      <c r="H391" s="24">
        <f>+G391</f>
        <v>0</v>
      </c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3">
      <c r="A392" s="15">
        <v>389</v>
      </c>
      <c r="B392" s="16"/>
      <c r="C392" s="17" t="s">
        <v>787</v>
      </c>
      <c r="D392" s="18" t="s">
        <v>788</v>
      </c>
      <c r="E392" s="23">
        <f t="shared" si="34"/>
        <v>2021</v>
      </c>
      <c r="F392" s="20">
        <f t="shared" si="35"/>
        <v>44196</v>
      </c>
      <c r="G392" s="24">
        <v>0</v>
      </c>
      <c r="H392" s="24">
        <f>+G392</f>
        <v>0</v>
      </c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3">
      <c r="A393" s="15">
        <v>390</v>
      </c>
      <c r="B393" s="16"/>
      <c r="C393" s="17" t="s">
        <v>789</v>
      </c>
      <c r="D393" s="18" t="s">
        <v>790</v>
      </c>
      <c r="E393" s="23">
        <f t="shared" si="34"/>
        <v>2021</v>
      </c>
      <c r="F393" s="20">
        <f t="shared" si="35"/>
        <v>44196</v>
      </c>
      <c r="G393" s="24">
        <v>2266170.4257394425</v>
      </c>
      <c r="H393" s="25">
        <f>SUM(H394:H396)</f>
        <v>2266170.4257394425</v>
      </c>
      <c r="I393" s="2"/>
      <c r="J393" s="2"/>
      <c r="K393" s="2"/>
      <c r="L393" s="2"/>
      <c r="M393" s="2"/>
      <c r="N393" s="2"/>
      <c r="O393" s="2"/>
      <c r="P393" s="2"/>
      <c r="Q393" s="2"/>
    </row>
    <row r="394" spans="1:17" x14ac:dyDescent="0.3">
      <c r="A394" s="15">
        <v>391</v>
      </c>
      <c r="B394" s="16"/>
      <c r="C394" s="17" t="s">
        <v>791</v>
      </c>
      <c r="D394" s="18" t="s">
        <v>792</v>
      </c>
      <c r="E394" s="23">
        <f t="shared" si="34"/>
        <v>2021</v>
      </c>
      <c r="F394" s="20">
        <f t="shared" si="35"/>
        <v>44196</v>
      </c>
      <c r="G394" s="24">
        <v>2247706.3892778885</v>
      </c>
      <c r="H394" s="24">
        <f>+G394</f>
        <v>2247706.3892778885</v>
      </c>
      <c r="I394" s="2"/>
      <c r="J394" s="2"/>
      <c r="K394" s="2"/>
      <c r="L394" s="2"/>
      <c r="M394" s="2"/>
      <c r="N394" s="2"/>
      <c r="O394" s="2"/>
      <c r="P394" s="2"/>
      <c r="Q394" s="2"/>
    </row>
    <row r="395" spans="1:17" x14ac:dyDescent="0.3">
      <c r="A395" s="15">
        <v>392</v>
      </c>
      <c r="B395" s="16"/>
      <c r="C395" s="17" t="s">
        <v>793</v>
      </c>
      <c r="D395" s="18" t="s">
        <v>794</v>
      </c>
      <c r="E395" s="23">
        <f t="shared" si="34"/>
        <v>2021</v>
      </c>
      <c r="F395" s="20">
        <f t="shared" si="35"/>
        <v>44196</v>
      </c>
      <c r="G395" s="24">
        <v>18464.036461553787</v>
      </c>
      <c r="H395" s="24">
        <f>+G395</f>
        <v>18464.036461553787</v>
      </c>
      <c r="I395" s="2"/>
      <c r="J395" s="2"/>
      <c r="K395" s="2"/>
      <c r="L395" s="2"/>
      <c r="M395" s="2"/>
      <c r="N395" s="2"/>
      <c r="O395" s="2"/>
      <c r="P395" s="2"/>
      <c r="Q395" s="2"/>
    </row>
    <row r="396" spans="1:17" x14ac:dyDescent="0.3">
      <c r="A396" s="15">
        <v>393</v>
      </c>
      <c r="B396" s="16"/>
      <c r="C396" s="17" t="s">
        <v>795</v>
      </c>
      <c r="D396" s="18" t="s">
        <v>796</v>
      </c>
      <c r="E396" s="23">
        <f t="shared" si="34"/>
        <v>2021</v>
      </c>
      <c r="F396" s="20">
        <f t="shared" si="35"/>
        <v>44196</v>
      </c>
      <c r="G396" s="24">
        <v>0</v>
      </c>
      <c r="H396" s="24">
        <f>+G396</f>
        <v>0</v>
      </c>
      <c r="I396" s="2"/>
      <c r="J396" s="2"/>
      <c r="K396" s="2"/>
      <c r="L396" s="2"/>
      <c r="M396" s="2"/>
      <c r="N396" s="2"/>
      <c r="O396" s="2"/>
      <c r="P396" s="2"/>
      <c r="Q396" s="2"/>
    </row>
    <row r="397" spans="1:17" x14ac:dyDescent="0.3">
      <c r="A397" s="15">
        <v>394</v>
      </c>
      <c r="B397" s="16"/>
      <c r="C397" s="17" t="s">
        <v>797</v>
      </c>
      <c r="D397" s="18" t="s">
        <v>798</v>
      </c>
      <c r="E397" s="23">
        <f t="shared" si="34"/>
        <v>2021</v>
      </c>
      <c r="F397" s="20">
        <f t="shared" si="35"/>
        <v>44196</v>
      </c>
      <c r="G397" s="24">
        <v>3684732.8697466897</v>
      </c>
      <c r="H397" s="25">
        <f>+H398+H402</f>
        <v>3684732.8697466897</v>
      </c>
      <c r="I397" s="2"/>
      <c r="J397" s="2"/>
      <c r="K397" s="2"/>
      <c r="L397" s="2"/>
      <c r="M397" s="2"/>
      <c r="N397" s="2"/>
      <c r="O397" s="2"/>
      <c r="P397" s="2"/>
      <c r="Q397" s="2"/>
    </row>
    <row r="398" spans="1:17" x14ac:dyDescent="0.3">
      <c r="A398" s="15">
        <v>395</v>
      </c>
      <c r="B398" s="16"/>
      <c r="C398" s="17" t="s">
        <v>799</v>
      </c>
      <c r="D398" s="18" t="s">
        <v>800</v>
      </c>
      <c r="E398" s="23">
        <f t="shared" si="34"/>
        <v>2021</v>
      </c>
      <c r="F398" s="20">
        <f t="shared" si="35"/>
        <v>44196</v>
      </c>
      <c r="G398" s="24">
        <v>639192.97744230763</v>
      </c>
      <c r="H398" s="25">
        <f>SUM(H399:H401)</f>
        <v>639192.97744230763</v>
      </c>
      <c r="I398" s="2"/>
      <c r="J398" s="2"/>
      <c r="K398" s="2"/>
      <c r="L398" s="2"/>
      <c r="M398" s="2"/>
      <c r="N398" s="2"/>
      <c r="O398" s="2"/>
      <c r="P398" s="2"/>
      <c r="Q398" s="2"/>
    </row>
    <row r="399" spans="1:17" x14ac:dyDescent="0.3">
      <c r="A399" s="15">
        <v>396</v>
      </c>
      <c r="B399" s="16"/>
      <c r="C399" s="17" t="s">
        <v>801</v>
      </c>
      <c r="D399" s="18" t="s">
        <v>802</v>
      </c>
      <c r="E399" s="23">
        <f t="shared" si="34"/>
        <v>2021</v>
      </c>
      <c r="F399" s="20">
        <f t="shared" si="35"/>
        <v>44196</v>
      </c>
      <c r="G399" s="24">
        <v>639192.97744230763</v>
      </c>
      <c r="H399" s="24">
        <f>+G399</f>
        <v>639192.97744230763</v>
      </c>
      <c r="I399" s="2"/>
      <c r="J399" s="2"/>
      <c r="K399" s="2"/>
      <c r="L399" s="2"/>
      <c r="M399" s="2"/>
      <c r="N399" s="2"/>
      <c r="O399" s="2"/>
      <c r="P399" s="2"/>
      <c r="Q399" s="2"/>
    </row>
    <row r="400" spans="1:17" x14ac:dyDescent="0.3">
      <c r="A400" s="15">
        <v>397</v>
      </c>
      <c r="B400" s="16"/>
      <c r="C400" s="17" t="s">
        <v>803</v>
      </c>
      <c r="D400" s="18" t="s">
        <v>804</v>
      </c>
      <c r="E400" s="23">
        <f t="shared" si="34"/>
        <v>2021</v>
      </c>
      <c r="F400" s="20">
        <f t="shared" si="35"/>
        <v>44196</v>
      </c>
      <c r="G400" s="24">
        <v>0</v>
      </c>
      <c r="H400" s="24">
        <f>+G400</f>
        <v>0</v>
      </c>
      <c r="I400" s="2"/>
      <c r="J400" s="2"/>
      <c r="K400" s="2"/>
      <c r="L400" s="2"/>
      <c r="M400" s="2"/>
      <c r="N400" s="2"/>
      <c r="O400" s="2"/>
      <c r="P400" s="2"/>
      <c r="Q400" s="2"/>
    </row>
    <row r="401" spans="1:17" x14ac:dyDescent="0.3">
      <c r="A401" s="15">
        <v>398</v>
      </c>
      <c r="B401" s="16"/>
      <c r="C401" s="17" t="s">
        <v>805</v>
      </c>
      <c r="D401" s="18" t="s">
        <v>806</v>
      </c>
      <c r="E401" s="23">
        <f t="shared" si="34"/>
        <v>2021</v>
      </c>
      <c r="F401" s="20">
        <f t="shared" si="35"/>
        <v>44196</v>
      </c>
      <c r="G401" s="24">
        <v>0</v>
      </c>
      <c r="H401" s="24">
        <f>+G401</f>
        <v>0</v>
      </c>
      <c r="I401" s="2"/>
      <c r="J401" s="2"/>
      <c r="K401" s="2"/>
      <c r="L401" s="2"/>
      <c r="M401" s="2"/>
      <c r="N401" s="2"/>
      <c r="O401" s="2"/>
      <c r="P401" s="2"/>
      <c r="Q401" s="2"/>
    </row>
    <row r="402" spans="1:17" x14ac:dyDescent="0.3">
      <c r="A402" s="15">
        <v>399</v>
      </c>
      <c r="B402" s="16"/>
      <c r="C402" s="17" t="s">
        <v>807</v>
      </c>
      <c r="D402" s="18" t="s">
        <v>808</v>
      </c>
      <c r="E402" s="23">
        <f t="shared" si="34"/>
        <v>2021</v>
      </c>
      <c r="F402" s="20">
        <f t="shared" si="35"/>
        <v>44196</v>
      </c>
      <c r="G402" s="24">
        <v>3045539.8923043823</v>
      </c>
      <c r="H402" s="25">
        <f>SUM(H403:H405)</f>
        <v>3045539.8923043823</v>
      </c>
      <c r="I402" s="2"/>
      <c r="J402" s="2"/>
      <c r="K402" s="2"/>
      <c r="L402" s="2"/>
      <c r="M402" s="2"/>
      <c r="N402" s="2"/>
      <c r="O402" s="2"/>
      <c r="P402" s="2"/>
      <c r="Q402" s="2"/>
    </row>
    <row r="403" spans="1:17" x14ac:dyDescent="0.3">
      <c r="A403" s="15">
        <v>400</v>
      </c>
      <c r="B403" s="16"/>
      <c r="C403" s="17" t="s">
        <v>809</v>
      </c>
      <c r="D403" s="18" t="s">
        <v>810</v>
      </c>
      <c r="E403" s="23">
        <f t="shared" si="34"/>
        <v>2021</v>
      </c>
      <c r="F403" s="20">
        <f t="shared" si="35"/>
        <v>44196</v>
      </c>
      <c r="G403" s="24">
        <v>3010279.6415667329</v>
      </c>
      <c r="H403" s="24">
        <f>+G403</f>
        <v>3010279.6415667329</v>
      </c>
      <c r="I403" s="2"/>
      <c r="J403" s="2"/>
      <c r="K403" s="2"/>
      <c r="L403" s="2"/>
      <c r="M403" s="2"/>
      <c r="N403" s="2"/>
      <c r="O403" s="2"/>
      <c r="P403" s="2"/>
      <c r="Q403" s="2"/>
    </row>
    <row r="404" spans="1:17" x14ac:dyDescent="0.3">
      <c r="A404" s="15">
        <v>401</v>
      </c>
      <c r="B404" s="16"/>
      <c r="C404" s="17" t="s">
        <v>811</v>
      </c>
      <c r="D404" s="18" t="s">
        <v>812</v>
      </c>
      <c r="E404" s="23">
        <f t="shared" si="34"/>
        <v>2021</v>
      </c>
      <c r="F404" s="20">
        <f t="shared" si="35"/>
        <v>44196</v>
      </c>
      <c r="G404" s="24">
        <v>35260.25073764941</v>
      </c>
      <c r="H404" s="24">
        <f>+G404</f>
        <v>35260.25073764941</v>
      </c>
      <c r="I404" s="2"/>
      <c r="J404" s="2"/>
      <c r="K404" s="2"/>
      <c r="L404" s="2"/>
      <c r="M404" s="2"/>
      <c r="N404" s="2"/>
      <c r="O404" s="2"/>
      <c r="P404" s="2"/>
      <c r="Q404" s="2"/>
    </row>
    <row r="405" spans="1:17" x14ac:dyDescent="0.3">
      <c r="B405" s="16"/>
      <c r="C405" s="17" t="s">
        <v>813</v>
      </c>
      <c r="D405" s="18" t="s">
        <v>814</v>
      </c>
      <c r="E405" s="23">
        <f t="shared" si="34"/>
        <v>2021</v>
      </c>
      <c r="F405" s="20">
        <f t="shared" si="35"/>
        <v>44196</v>
      </c>
      <c r="G405" s="24">
        <v>0</v>
      </c>
      <c r="H405" s="24">
        <f>+G405</f>
        <v>0</v>
      </c>
      <c r="I405" s="2"/>
      <c r="J405" s="2"/>
      <c r="K405" s="2"/>
      <c r="L405" s="2"/>
      <c r="M405" s="2"/>
      <c r="N405" s="2"/>
      <c r="O405" s="2"/>
      <c r="P405" s="2"/>
      <c r="Q405" s="2"/>
    </row>
    <row r="406" spans="1:17" x14ac:dyDescent="0.3">
      <c r="B406" s="16"/>
      <c r="C406" s="17" t="s">
        <v>815</v>
      </c>
      <c r="D406" s="18" t="s">
        <v>816</v>
      </c>
      <c r="E406" s="23">
        <f t="shared" si="34"/>
        <v>2021</v>
      </c>
      <c r="F406" s="20">
        <f t="shared" si="35"/>
        <v>44196</v>
      </c>
      <c r="G406" s="24">
        <v>1626695.6099999999</v>
      </c>
      <c r="H406" s="25">
        <f>+H407+H408+H409</f>
        <v>1626695.6099999999</v>
      </c>
      <c r="I406" s="2"/>
      <c r="J406" s="2"/>
      <c r="K406" s="2"/>
      <c r="L406" s="2"/>
      <c r="M406" s="2"/>
      <c r="N406" s="2"/>
      <c r="O406" s="2"/>
      <c r="P406" s="2"/>
      <c r="Q406" s="2"/>
    </row>
    <row r="407" spans="1:17" x14ac:dyDescent="0.3">
      <c r="B407" s="16"/>
      <c r="C407" s="17" t="s">
        <v>817</v>
      </c>
      <c r="D407" s="18" t="s">
        <v>818</v>
      </c>
      <c r="E407" s="23">
        <f t="shared" si="34"/>
        <v>2021</v>
      </c>
      <c r="F407" s="20">
        <f t="shared" si="35"/>
        <v>44196</v>
      </c>
      <c r="G407" s="24">
        <v>263110.12</v>
      </c>
      <c r="H407" s="24">
        <f>+G407</f>
        <v>263110.12</v>
      </c>
      <c r="I407" s="2"/>
      <c r="J407" s="2"/>
      <c r="K407" s="2"/>
      <c r="L407" s="2"/>
      <c r="M407" s="2"/>
      <c r="N407" s="2"/>
      <c r="O407" s="2"/>
      <c r="P407" s="2"/>
      <c r="Q407" s="2"/>
    </row>
    <row r="408" spans="1:17" x14ac:dyDescent="0.3">
      <c r="B408" s="16"/>
      <c r="C408" s="17" t="s">
        <v>819</v>
      </c>
      <c r="D408" s="18" t="s">
        <v>820</v>
      </c>
      <c r="E408" s="23">
        <f t="shared" si="34"/>
        <v>2021</v>
      </c>
      <c r="F408" s="20">
        <f t="shared" si="35"/>
        <v>44196</v>
      </c>
      <c r="G408" s="24">
        <v>0</v>
      </c>
      <c r="H408" s="24">
        <f>+G408</f>
        <v>0</v>
      </c>
      <c r="I408" s="2"/>
      <c r="J408" s="2"/>
      <c r="K408" s="2"/>
      <c r="L408" s="2"/>
      <c r="M408" s="2"/>
      <c r="N408" s="2"/>
      <c r="O408" s="2"/>
      <c r="P408" s="2"/>
      <c r="Q408" s="2"/>
    </row>
    <row r="409" spans="1:17" x14ac:dyDescent="0.3">
      <c r="B409" s="16"/>
      <c r="C409" s="17" t="s">
        <v>821</v>
      </c>
      <c r="D409" s="18" t="s">
        <v>822</v>
      </c>
      <c r="E409" s="23">
        <f t="shared" si="34"/>
        <v>2021</v>
      </c>
      <c r="F409" s="20">
        <f t="shared" si="35"/>
        <v>44196</v>
      </c>
      <c r="G409" s="24">
        <v>1363585.49</v>
      </c>
      <c r="H409" s="25">
        <f>+H410+H411+H412+H413</f>
        <v>1363585.49</v>
      </c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3">
      <c r="B410" s="16"/>
      <c r="C410" s="17" t="s">
        <v>823</v>
      </c>
      <c r="D410" s="18" t="s">
        <v>824</v>
      </c>
      <c r="E410" s="23">
        <f t="shared" si="34"/>
        <v>2021</v>
      </c>
      <c r="F410" s="20">
        <f t="shared" si="35"/>
        <v>44196</v>
      </c>
      <c r="G410" s="24">
        <v>668831.02</v>
      </c>
      <c r="H410" s="24">
        <f>+G410</f>
        <v>668831.02</v>
      </c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3">
      <c r="B411" s="16"/>
      <c r="C411" s="17" t="s">
        <v>825</v>
      </c>
      <c r="D411" s="18" t="s">
        <v>826</v>
      </c>
      <c r="E411" s="23">
        <f t="shared" si="34"/>
        <v>2021</v>
      </c>
      <c r="F411" s="20">
        <f t="shared" si="35"/>
        <v>44196</v>
      </c>
      <c r="G411" s="24">
        <v>694754.47</v>
      </c>
      <c r="H411" s="24">
        <f>+G411</f>
        <v>694754.47</v>
      </c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3">
      <c r="B412" s="16" t="s">
        <v>42</v>
      </c>
      <c r="C412" s="17" t="s">
        <v>827</v>
      </c>
      <c r="D412" s="18" t="s">
        <v>828</v>
      </c>
      <c r="E412" s="23">
        <f t="shared" si="34"/>
        <v>2021</v>
      </c>
      <c r="F412" s="20">
        <f t="shared" si="35"/>
        <v>44196</v>
      </c>
      <c r="G412" s="24">
        <v>0</v>
      </c>
      <c r="H412" s="24">
        <f>+G412</f>
        <v>0</v>
      </c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3">
      <c r="B413" s="16"/>
      <c r="C413" s="17" t="s">
        <v>829</v>
      </c>
      <c r="D413" s="18" t="s">
        <v>830</v>
      </c>
      <c r="E413" s="23">
        <f t="shared" si="34"/>
        <v>2021</v>
      </c>
      <c r="F413" s="20">
        <f t="shared" si="35"/>
        <v>44196</v>
      </c>
      <c r="G413" s="24">
        <v>0</v>
      </c>
      <c r="H413" s="24">
        <f>+G413</f>
        <v>0</v>
      </c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3">
      <c r="B414" s="16"/>
      <c r="C414" s="17" t="s">
        <v>831</v>
      </c>
      <c r="D414" s="18" t="s">
        <v>832</v>
      </c>
      <c r="E414" s="23">
        <f t="shared" si="34"/>
        <v>2021</v>
      </c>
      <c r="F414" s="20">
        <f t="shared" si="35"/>
        <v>44196</v>
      </c>
      <c r="G414" s="24">
        <v>7384735.1800000006</v>
      </c>
      <c r="H414" s="25">
        <f>+H415+H416</f>
        <v>7384735.1800000006</v>
      </c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3">
      <c r="B415" s="16"/>
      <c r="C415" s="17" t="s">
        <v>833</v>
      </c>
      <c r="D415" s="18" t="s">
        <v>834</v>
      </c>
      <c r="E415" s="23">
        <f t="shared" si="34"/>
        <v>2021</v>
      </c>
      <c r="F415" s="20">
        <f t="shared" si="35"/>
        <v>44196</v>
      </c>
      <c r="G415" s="24">
        <v>8951.1200000000008</v>
      </c>
      <c r="H415" s="24">
        <f>+G415</f>
        <v>8951.1200000000008</v>
      </c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3">
      <c r="B416" s="16"/>
      <c r="C416" s="17" t="s">
        <v>835</v>
      </c>
      <c r="D416" s="18" t="s">
        <v>836</v>
      </c>
      <c r="E416" s="23">
        <f t="shared" si="34"/>
        <v>2021</v>
      </c>
      <c r="F416" s="20">
        <f t="shared" si="35"/>
        <v>44196</v>
      </c>
      <c r="G416" s="24">
        <v>7375784.0600000005</v>
      </c>
      <c r="H416" s="25">
        <f>+H417+H420</f>
        <v>7375784.0600000005</v>
      </c>
      <c r="I416" s="2"/>
      <c r="J416" s="2"/>
      <c r="K416" s="2"/>
      <c r="L416" s="2"/>
      <c r="M416" s="2"/>
      <c r="N416" s="2"/>
      <c r="O416" s="2"/>
      <c r="P416" s="2"/>
      <c r="Q416" s="2"/>
    </row>
    <row r="417" spans="2:17" x14ac:dyDescent="0.3">
      <c r="B417" s="16"/>
      <c r="C417" s="17" t="s">
        <v>837</v>
      </c>
      <c r="D417" s="18" t="s">
        <v>838</v>
      </c>
      <c r="E417" s="23">
        <f t="shared" si="34"/>
        <v>2021</v>
      </c>
      <c r="F417" s="20">
        <f t="shared" si="35"/>
        <v>44196</v>
      </c>
      <c r="G417" s="24">
        <v>3290266.19</v>
      </c>
      <c r="H417" s="25">
        <f>+H418+H419</f>
        <v>3290266.19</v>
      </c>
      <c r="I417" s="2"/>
      <c r="J417" s="2"/>
      <c r="K417" s="2"/>
      <c r="L417" s="2"/>
      <c r="M417" s="2"/>
      <c r="N417" s="2"/>
      <c r="O417" s="2"/>
      <c r="P417" s="2"/>
      <c r="Q417" s="2"/>
    </row>
    <row r="418" spans="2:17" x14ac:dyDescent="0.3">
      <c r="B418" s="16"/>
      <c r="C418" s="17" t="s">
        <v>839</v>
      </c>
      <c r="D418" s="18" t="s">
        <v>840</v>
      </c>
      <c r="E418" s="23">
        <f t="shared" si="34"/>
        <v>2021</v>
      </c>
      <c r="F418" s="20">
        <f t="shared" si="35"/>
        <v>44196</v>
      </c>
      <c r="G418" s="24">
        <v>0</v>
      </c>
      <c r="H418" s="24">
        <f>+G418</f>
        <v>0</v>
      </c>
      <c r="I418" s="2"/>
      <c r="J418" s="2"/>
      <c r="K418" s="2"/>
      <c r="L418" s="2"/>
      <c r="M418" s="2"/>
      <c r="N418" s="2"/>
      <c r="O418" s="2"/>
      <c r="P418" s="2"/>
      <c r="Q418" s="2"/>
    </row>
    <row r="419" spans="2:17" x14ac:dyDescent="0.3">
      <c r="B419" s="16"/>
      <c r="C419" s="17" t="s">
        <v>841</v>
      </c>
      <c r="D419" s="18" t="s">
        <v>842</v>
      </c>
      <c r="E419" s="23">
        <f t="shared" si="34"/>
        <v>2021</v>
      </c>
      <c r="F419" s="20">
        <f t="shared" si="35"/>
        <v>44196</v>
      </c>
      <c r="G419" s="24">
        <v>3290266.19</v>
      </c>
      <c r="H419" s="24">
        <f>+G419</f>
        <v>3290266.19</v>
      </c>
      <c r="I419" s="2"/>
      <c r="J419" s="2"/>
      <c r="K419" s="2"/>
      <c r="L419" s="2"/>
      <c r="M419" s="2"/>
      <c r="N419" s="2"/>
      <c r="O419" s="2"/>
      <c r="P419" s="2"/>
      <c r="Q419" s="2"/>
    </row>
    <row r="420" spans="2:17" x14ac:dyDescent="0.3">
      <c r="B420" s="16"/>
      <c r="C420" s="17" t="s">
        <v>843</v>
      </c>
      <c r="D420" s="18" t="s">
        <v>844</v>
      </c>
      <c r="E420" s="23">
        <f t="shared" si="34"/>
        <v>2021</v>
      </c>
      <c r="F420" s="20">
        <f t="shared" si="35"/>
        <v>44196</v>
      </c>
      <c r="G420" s="24">
        <v>4085517.87</v>
      </c>
      <c r="H420" s="24">
        <f>+G420</f>
        <v>4085517.87</v>
      </c>
      <c r="I420" s="2"/>
      <c r="J420" s="2"/>
      <c r="K420" s="2"/>
      <c r="L420" s="2"/>
      <c r="M420" s="2"/>
      <c r="N420" s="2"/>
      <c r="O420" s="2"/>
      <c r="P420" s="2"/>
      <c r="Q420" s="2"/>
    </row>
    <row r="421" spans="2:17" x14ac:dyDescent="0.3">
      <c r="B421" s="16"/>
      <c r="C421" s="17" t="s">
        <v>845</v>
      </c>
      <c r="D421" s="18" t="s">
        <v>846</v>
      </c>
      <c r="E421" s="23">
        <f t="shared" si="34"/>
        <v>2021</v>
      </c>
      <c r="F421" s="20">
        <f t="shared" si="35"/>
        <v>44196</v>
      </c>
      <c r="G421" s="24">
        <v>0</v>
      </c>
      <c r="H421" s="25">
        <f>+H422+H423</f>
        <v>0</v>
      </c>
      <c r="I421" s="2"/>
      <c r="J421" s="2"/>
      <c r="K421" s="2"/>
      <c r="L421" s="2"/>
      <c r="M421" s="2"/>
      <c r="N421" s="2"/>
      <c r="O421" s="2"/>
      <c r="P421" s="2"/>
      <c r="Q421" s="2"/>
    </row>
    <row r="422" spans="2:17" x14ac:dyDescent="0.3">
      <c r="B422" s="16"/>
      <c r="C422" s="17" t="s">
        <v>847</v>
      </c>
      <c r="D422" s="18" t="s">
        <v>848</v>
      </c>
      <c r="E422" s="23">
        <f t="shared" si="34"/>
        <v>2021</v>
      </c>
      <c r="F422" s="20">
        <f t="shared" si="35"/>
        <v>44196</v>
      </c>
      <c r="G422" s="24">
        <v>0</v>
      </c>
      <c r="H422" s="24">
        <f>+G422</f>
        <v>0</v>
      </c>
      <c r="I422" s="2"/>
      <c r="J422" s="2"/>
      <c r="K422" s="2"/>
      <c r="L422" s="2"/>
      <c r="M422" s="2"/>
      <c r="N422" s="2"/>
      <c r="O422" s="2"/>
      <c r="P422" s="2"/>
      <c r="Q422" s="2"/>
    </row>
    <row r="423" spans="2:17" x14ac:dyDescent="0.3">
      <c r="B423" s="16"/>
      <c r="C423" s="17" t="s">
        <v>849</v>
      </c>
      <c r="D423" s="18" t="s">
        <v>850</v>
      </c>
      <c r="E423" s="23">
        <f t="shared" si="34"/>
        <v>2021</v>
      </c>
      <c r="F423" s="20">
        <f t="shared" si="35"/>
        <v>44196</v>
      </c>
      <c r="G423" s="24">
        <v>0</v>
      </c>
      <c r="H423" s="24">
        <f>+G423</f>
        <v>0</v>
      </c>
      <c r="I423" s="2"/>
      <c r="J423" s="2"/>
      <c r="K423" s="2"/>
      <c r="L423" s="2"/>
      <c r="M423" s="2"/>
      <c r="N423" s="2"/>
      <c r="O423" s="2"/>
      <c r="P423" s="2"/>
      <c r="Q423" s="2"/>
    </row>
    <row r="424" spans="2:17" x14ac:dyDescent="0.3">
      <c r="B424" s="16"/>
      <c r="C424" s="17" t="s">
        <v>851</v>
      </c>
      <c r="D424" s="18" t="s">
        <v>852</v>
      </c>
      <c r="E424" s="23">
        <f t="shared" si="34"/>
        <v>2021</v>
      </c>
      <c r="F424" s="20">
        <f t="shared" si="35"/>
        <v>44196</v>
      </c>
      <c r="G424" s="24">
        <v>0</v>
      </c>
      <c r="H424" s="25">
        <f>+H425+H434</f>
        <v>0</v>
      </c>
      <c r="I424" s="2"/>
      <c r="J424" s="2"/>
      <c r="K424" s="2"/>
      <c r="L424" s="2"/>
      <c r="M424" s="2"/>
      <c r="N424" s="2"/>
      <c r="O424" s="2"/>
      <c r="P424" s="2"/>
      <c r="Q424" s="2"/>
    </row>
    <row r="425" spans="2:17" x14ac:dyDescent="0.3">
      <c r="B425" s="16"/>
      <c r="C425" s="17" t="s">
        <v>853</v>
      </c>
      <c r="D425" s="18" t="s">
        <v>854</v>
      </c>
      <c r="E425" s="23">
        <f t="shared" si="34"/>
        <v>2021</v>
      </c>
      <c r="F425" s="20">
        <f t="shared" si="35"/>
        <v>44196</v>
      </c>
      <c r="G425" s="24">
        <v>0</v>
      </c>
      <c r="H425" s="25">
        <f>SUM(H426:H433)</f>
        <v>0</v>
      </c>
      <c r="I425" s="2"/>
      <c r="J425" s="2"/>
      <c r="K425" s="2"/>
      <c r="L425" s="2"/>
      <c r="M425" s="2"/>
      <c r="N425" s="2"/>
      <c r="O425" s="2"/>
      <c r="P425" s="2"/>
      <c r="Q425" s="2"/>
    </row>
    <row r="426" spans="2:17" x14ac:dyDescent="0.3">
      <c r="B426" s="16"/>
      <c r="C426" s="17" t="s">
        <v>855</v>
      </c>
      <c r="D426" s="18" t="s">
        <v>856</v>
      </c>
      <c r="E426" s="23">
        <f t="shared" si="34"/>
        <v>2021</v>
      </c>
      <c r="F426" s="20">
        <f t="shared" si="35"/>
        <v>44196</v>
      </c>
      <c r="G426" s="24">
        <v>0</v>
      </c>
      <c r="H426" s="24">
        <f t="shared" ref="H426:H433" si="36">+G426</f>
        <v>0</v>
      </c>
      <c r="I426" s="2"/>
      <c r="J426" s="2"/>
      <c r="K426" s="2"/>
      <c r="L426" s="2"/>
      <c r="M426" s="2"/>
      <c r="N426" s="2"/>
      <c r="O426" s="2"/>
      <c r="P426" s="2"/>
      <c r="Q426" s="2"/>
    </row>
    <row r="427" spans="2:17" x14ac:dyDescent="0.3">
      <c r="B427" s="16"/>
      <c r="C427" s="17" t="s">
        <v>857</v>
      </c>
      <c r="D427" s="18" t="s">
        <v>858</v>
      </c>
      <c r="E427" s="23">
        <f t="shared" si="34"/>
        <v>2021</v>
      </c>
      <c r="F427" s="20">
        <f t="shared" si="35"/>
        <v>44196</v>
      </c>
      <c r="G427" s="24">
        <v>0</v>
      </c>
      <c r="H427" s="24">
        <f t="shared" si="36"/>
        <v>0</v>
      </c>
      <c r="I427" s="2"/>
      <c r="J427" s="2"/>
      <c r="K427" s="2"/>
      <c r="L427" s="2"/>
      <c r="M427" s="2"/>
      <c r="N427" s="2"/>
      <c r="O427" s="2"/>
      <c r="P427" s="2"/>
      <c r="Q427" s="2"/>
    </row>
    <row r="428" spans="2:17" x14ac:dyDescent="0.3">
      <c r="B428" s="16"/>
      <c r="C428" s="17" t="s">
        <v>859</v>
      </c>
      <c r="D428" s="18" t="s">
        <v>860</v>
      </c>
      <c r="E428" s="23">
        <f t="shared" si="34"/>
        <v>2021</v>
      </c>
      <c r="F428" s="20">
        <f t="shared" si="35"/>
        <v>44196</v>
      </c>
      <c r="G428" s="24">
        <v>0</v>
      </c>
      <c r="H428" s="24">
        <f t="shared" si="36"/>
        <v>0</v>
      </c>
      <c r="I428" s="2"/>
      <c r="J428" s="2"/>
      <c r="K428" s="2"/>
      <c r="L428" s="2"/>
      <c r="M428" s="2"/>
      <c r="N428" s="2"/>
      <c r="O428" s="2"/>
      <c r="P428" s="2"/>
      <c r="Q428" s="2"/>
    </row>
    <row r="429" spans="2:17" x14ac:dyDescent="0.3">
      <c r="B429" s="16"/>
      <c r="C429" s="17" t="s">
        <v>861</v>
      </c>
      <c r="D429" s="18" t="s">
        <v>862</v>
      </c>
      <c r="E429" s="23">
        <f t="shared" si="34"/>
        <v>2021</v>
      </c>
      <c r="F429" s="20">
        <f t="shared" si="35"/>
        <v>44196</v>
      </c>
      <c r="G429" s="24">
        <v>0</v>
      </c>
      <c r="H429" s="24">
        <f t="shared" si="36"/>
        <v>0</v>
      </c>
      <c r="I429" s="2"/>
      <c r="J429" s="2"/>
      <c r="K429" s="2"/>
      <c r="L429" s="2"/>
      <c r="M429" s="2"/>
      <c r="N429" s="2"/>
      <c r="O429" s="2"/>
      <c r="P429" s="2"/>
      <c r="Q429" s="2"/>
    </row>
    <row r="430" spans="2:17" x14ac:dyDescent="0.3">
      <c r="B430" s="16"/>
      <c r="C430" s="17" t="s">
        <v>863</v>
      </c>
      <c r="D430" s="18" t="s">
        <v>864</v>
      </c>
      <c r="E430" s="23">
        <f t="shared" si="34"/>
        <v>2021</v>
      </c>
      <c r="F430" s="20">
        <f t="shared" si="35"/>
        <v>44196</v>
      </c>
      <c r="G430" s="24">
        <v>0</v>
      </c>
      <c r="H430" s="24">
        <f t="shared" si="36"/>
        <v>0</v>
      </c>
      <c r="I430" s="2"/>
      <c r="J430" s="2"/>
      <c r="K430" s="2"/>
      <c r="L430" s="2"/>
      <c r="M430" s="2"/>
      <c r="N430" s="2"/>
      <c r="O430" s="2"/>
      <c r="P430" s="2"/>
      <c r="Q430" s="2"/>
    </row>
    <row r="431" spans="2:17" x14ac:dyDescent="0.3">
      <c r="B431" s="16"/>
      <c r="C431" s="17" t="s">
        <v>865</v>
      </c>
      <c r="D431" s="18" t="s">
        <v>866</v>
      </c>
      <c r="E431" s="23">
        <f t="shared" si="34"/>
        <v>2021</v>
      </c>
      <c r="F431" s="20">
        <f t="shared" si="35"/>
        <v>44196</v>
      </c>
      <c r="G431" s="24">
        <v>0</v>
      </c>
      <c r="H431" s="24">
        <f t="shared" si="36"/>
        <v>0</v>
      </c>
      <c r="I431" s="2"/>
      <c r="J431" s="2"/>
      <c r="K431" s="2"/>
      <c r="L431" s="2"/>
      <c r="M431" s="2"/>
      <c r="N431" s="2"/>
      <c r="O431" s="2"/>
      <c r="P431" s="2"/>
      <c r="Q431" s="2"/>
    </row>
    <row r="432" spans="2:17" x14ac:dyDescent="0.3">
      <c r="B432" s="16"/>
      <c r="C432" s="17" t="s">
        <v>867</v>
      </c>
      <c r="D432" s="18" t="s">
        <v>868</v>
      </c>
      <c r="E432" s="23">
        <f t="shared" si="34"/>
        <v>2021</v>
      </c>
      <c r="F432" s="20">
        <f t="shared" si="35"/>
        <v>44196</v>
      </c>
      <c r="G432" s="24">
        <v>0</v>
      </c>
      <c r="H432" s="24">
        <f t="shared" si="36"/>
        <v>0</v>
      </c>
      <c r="I432" s="2"/>
      <c r="J432" s="2"/>
      <c r="K432" s="2"/>
      <c r="L432" s="2"/>
      <c r="M432" s="2"/>
      <c r="N432" s="2"/>
      <c r="O432" s="2"/>
      <c r="P432" s="2"/>
      <c r="Q432" s="2"/>
    </row>
    <row r="433" spans="2:17" x14ac:dyDescent="0.3">
      <c r="B433" s="16"/>
      <c r="C433" s="17" t="s">
        <v>869</v>
      </c>
      <c r="D433" s="18" t="s">
        <v>870</v>
      </c>
      <c r="E433" s="23">
        <f t="shared" si="34"/>
        <v>2021</v>
      </c>
      <c r="F433" s="20">
        <f t="shared" si="35"/>
        <v>44196</v>
      </c>
      <c r="G433" s="24">
        <v>0</v>
      </c>
      <c r="H433" s="24">
        <f t="shared" si="36"/>
        <v>0</v>
      </c>
      <c r="I433" s="2"/>
      <c r="J433" s="2"/>
      <c r="K433" s="2"/>
      <c r="L433" s="2"/>
      <c r="M433" s="2"/>
      <c r="N433" s="2"/>
      <c r="O433" s="2"/>
      <c r="P433" s="2"/>
      <c r="Q433" s="2"/>
    </row>
    <row r="434" spans="2:17" x14ac:dyDescent="0.3">
      <c r="B434" s="16"/>
      <c r="C434" s="17" t="s">
        <v>871</v>
      </c>
      <c r="D434" s="18" t="s">
        <v>872</v>
      </c>
      <c r="E434" s="23">
        <f t="shared" si="34"/>
        <v>2021</v>
      </c>
      <c r="F434" s="20">
        <f t="shared" si="35"/>
        <v>44196</v>
      </c>
      <c r="G434" s="24">
        <v>0</v>
      </c>
      <c r="H434" s="25">
        <f>SUM(H435:H440)</f>
        <v>0</v>
      </c>
      <c r="I434" s="2"/>
      <c r="J434" s="2"/>
      <c r="K434" s="2"/>
      <c r="L434" s="2"/>
      <c r="M434" s="2"/>
      <c r="N434" s="2"/>
      <c r="O434" s="2"/>
      <c r="P434" s="2"/>
      <c r="Q434" s="2"/>
    </row>
    <row r="435" spans="2:17" x14ac:dyDescent="0.3">
      <c r="B435" s="16"/>
      <c r="C435" s="17" t="s">
        <v>873</v>
      </c>
      <c r="D435" s="18" t="s">
        <v>874</v>
      </c>
      <c r="E435" s="23">
        <f t="shared" si="34"/>
        <v>2021</v>
      </c>
      <c r="F435" s="20">
        <f t="shared" si="35"/>
        <v>44196</v>
      </c>
      <c r="G435" s="24">
        <v>0</v>
      </c>
      <c r="H435" s="24">
        <f t="shared" ref="H435:H440" si="37">+G435</f>
        <v>0</v>
      </c>
      <c r="I435" s="2"/>
      <c r="J435" s="2"/>
      <c r="K435" s="2"/>
      <c r="L435" s="2"/>
      <c r="M435" s="2"/>
      <c r="N435" s="2"/>
      <c r="O435" s="2"/>
      <c r="P435" s="2"/>
      <c r="Q435" s="2"/>
    </row>
    <row r="436" spans="2:17" x14ac:dyDescent="0.3">
      <c r="B436" s="16"/>
      <c r="C436" s="17" t="s">
        <v>875</v>
      </c>
      <c r="D436" s="18" t="s">
        <v>876</v>
      </c>
      <c r="E436" s="23">
        <f t="shared" si="34"/>
        <v>2021</v>
      </c>
      <c r="F436" s="20">
        <f t="shared" si="35"/>
        <v>44196</v>
      </c>
      <c r="G436" s="24">
        <v>0</v>
      </c>
      <c r="H436" s="24">
        <f t="shared" si="37"/>
        <v>0</v>
      </c>
      <c r="I436" s="2"/>
      <c r="J436" s="2"/>
      <c r="K436" s="2"/>
      <c r="L436" s="2"/>
      <c r="M436" s="2"/>
      <c r="N436" s="2"/>
      <c r="O436" s="2"/>
      <c r="P436" s="2"/>
      <c r="Q436" s="2"/>
    </row>
    <row r="437" spans="2:17" x14ac:dyDescent="0.3">
      <c r="B437" s="16"/>
      <c r="C437" s="17" t="s">
        <v>877</v>
      </c>
      <c r="D437" s="18" t="s">
        <v>878</v>
      </c>
      <c r="E437" s="23">
        <f t="shared" si="34"/>
        <v>2021</v>
      </c>
      <c r="F437" s="20">
        <f t="shared" si="35"/>
        <v>44196</v>
      </c>
      <c r="G437" s="24">
        <v>0</v>
      </c>
      <c r="H437" s="24">
        <f t="shared" si="37"/>
        <v>0</v>
      </c>
      <c r="I437" s="2"/>
      <c r="J437" s="2"/>
      <c r="K437" s="2"/>
      <c r="L437" s="2"/>
      <c r="M437" s="2"/>
      <c r="N437" s="2"/>
      <c r="O437" s="2"/>
      <c r="P437" s="2"/>
      <c r="Q437" s="2"/>
    </row>
    <row r="438" spans="2:17" x14ac:dyDescent="0.3">
      <c r="B438" s="16"/>
      <c r="C438" s="17" t="s">
        <v>879</v>
      </c>
      <c r="D438" s="18" t="s">
        <v>880</v>
      </c>
      <c r="E438" s="23">
        <f t="shared" si="34"/>
        <v>2021</v>
      </c>
      <c r="F438" s="20">
        <f t="shared" si="35"/>
        <v>44196</v>
      </c>
      <c r="G438" s="24">
        <v>0</v>
      </c>
      <c r="H438" s="24">
        <f t="shared" si="37"/>
        <v>0</v>
      </c>
      <c r="I438" s="2"/>
      <c r="J438" s="2"/>
      <c r="K438" s="2"/>
      <c r="L438" s="2"/>
      <c r="M438" s="2"/>
      <c r="N438" s="2"/>
      <c r="O438" s="2"/>
      <c r="P438" s="2"/>
      <c r="Q438" s="2"/>
    </row>
    <row r="439" spans="2:17" x14ac:dyDescent="0.3">
      <c r="B439" s="16"/>
      <c r="C439" s="17" t="s">
        <v>881</v>
      </c>
      <c r="D439" s="18" t="s">
        <v>882</v>
      </c>
      <c r="E439" s="23">
        <f t="shared" si="34"/>
        <v>2021</v>
      </c>
      <c r="F439" s="20">
        <f t="shared" si="35"/>
        <v>44196</v>
      </c>
      <c r="G439" s="24">
        <v>0</v>
      </c>
      <c r="H439" s="24">
        <f t="shared" si="37"/>
        <v>0</v>
      </c>
      <c r="I439" s="2"/>
      <c r="J439" s="2"/>
      <c r="K439" s="2"/>
      <c r="L439" s="2"/>
      <c r="M439" s="2"/>
      <c r="N439" s="2"/>
      <c r="O439" s="2"/>
      <c r="P439" s="2"/>
      <c r="Q439" s="2"/>
    </row>
    <row r="440" spans="2:17" x14ac:dyDescent="0.3">
      <c r="B440" s="16"/>
      <c r="C440" s="17" t="s">
        <v>883</v>
      </c>
      <c r="D440" s="18" t="s">
        <v>884</v>
      </c>
      <c r="E440" s="23">
        <f t="shared" si="34"/>
        <v>2021</v>
      </c>
      <c r="F440" s="20">
        <f t="shared" si="35"/>
        <v>44196</v>
      </c>
      <c r="G440" s="24">
        <v>0</v>
      </c>
      <c r="H440" s="24">
        <f t="shared" si="37"/>
        <v>0</v>
      </c>
      <c r="I440" s="2"/>
      <c r="J440" s="2"/>
      <c r="K440" s="2"/>
      <c r="L440" s="2"/>
      <c r="M440" s="2"/>
      <c r="N440" s="2"/>
      <c r="O440" s="2"/>
      <c r="P440" s="2"/>
      <c r="Q440" s="2"/>
    </row>
    <row r="441" spans="2:17" x14ac:dyDescent="0.3">
      <c r="B441" s="16"/>
      <c r="C441" s="17" t="s">
        <v>885</v>
      </c>
      <c r="D441" s="18" t="s">
        <v>886</v>
      </c>
      <c r="E441" s="23">
        <f t="shared" si="34"/>
        <v>2021</v>
      </c>
      <c r="F441" s="20">
        <f t="shared" si="35"/>
        <v>44196</v>
      </c>
      <c r="G441" s="24">
        <v>3100000</v>
      </c>
      <c r="H441" s="25">
        <f>+H442+H450+H451+H458</f>
        <v>3100000</v>
      </c>
      <c r="I441" s="2"/>
      <c r="J441" s="2"/>
      <c r="K441" s="2"/>
      <c r="L441" s="2"/>
      <c r="M441" s="2"/>
      <c r="N441" s="2"/>
      <c r="O441" s="2"/>
      <c r="P441" s="2"/>
      <c r="Q441" s="2"/>
    </row>
    <row r="442" spans="2:17" x14ac:dyDescent="0.3">
      <c r="B442" s="16"/>
      <c r="C442" s="17" t="s">
        <v>887</v>
      </c>
      <c r="D442" s="18" t="s">
        <v>888</v>
      </c>
      <c r="E442" s="23">
        <f t="shared" si="34"/>
        <v>2021</v>
      </c>
      <c r="F442" s="20">
        <f t="shared" si="35"/>
        <v>44196</v>
      </c>
      <c r="G442" s="24">
        <v>3100000</v>
      </c>
      <c r="H442" s="25">
        <f>SUM(H443:H449)</f>
        <v>3100000</v>
      </c>
      <c r="I442" s="2"/>
      <c r="J442" s="2"/>
      <c r="K442" s="2"/>
      <c r="L442" s="2"/>
      <c r="M442" s="2"/>
      <c r="N442" s="2"/>
      <c r="O442" s="2"/>
      <c r="P442" s="2"/>
      <c r="Q442" s="2"/>
    </row>
    <row r="443" spans="2:17" x14ac:dyDescent="0.3">
      <c r="B443" s="16"/>
      <c r="C443" s="17" t="s">
        <v>889</v>
      </c>
      <c r="D443" s="18" t="s">
        <v>890</v>
      </c>
      <c r="E443" s="23">
        <f t="shared" si="34"/>
        <v>2021</v>
      </c>
      <c r="F443" s="20">
        <f t="shared" si="35"/>
        <v>44196</v>
      </c>
      <c r="G443" s="24">
        <v>1100000</v>
      </c>
      <c r="H443" s="24">
        <f t="shared" ref="H443:H450" si="38">+G443</f>
        <v>1100000</v>
      </c>
      <c r="I443" s="2"/>
      <c r="J443" s="2"/>
      <c r="K443" s="2"/>
      <c r="L443" s="2"/>
      <c r="M443" s="2"/>
      <c r="N443" s="2"/>
      <c r="O443" s="2"/>
      <c r="P443" s="2"/>
      <c r="Q443" s="2"/>
    </row>
    <row r="444" spans="2:17" x14ac:dyDescent="0.3">
      <c r="B444" s="16"/>
      <c r="C444" s="17" t="s">
        <v>891</v>
      </c>
      <c r="D444" s="18" t="s">
        <v>892</v>
      </c>
      <c r="E444" s="23">
        <f t="shared" si="34"/>
        <v>2021</v>
      </c>
      <c r="F444" s="20">
        <f t="shared" si="35"/>
        <v>44196</v>
      </c>
      <c r="G444" s="24">
        <v>0</v>
      </c>
      <c r="H444" s="24">
        <f t="shared" si="38"/>
        <v>0</v>
      </c>
      <c r="I444" s="2"/>
      <c r="J444" s="2"/>
      <c r="K444" s="2"/>
      <c r="L444" s="2"/>
      <c r="M444" s="2"/>
      <c r="N444" s="2"/>
      <c r="O444" s="2"/>
      <c r="P444" s="2"/>
      <c r="Q444" s="2"/>
    </row>
    <row r="445" spans="2:17" x14ac:dyDescent="0.3">
      <c r="B445" s="16"/>
      <c r="C445" s="17" t="s">
        <v>893</v>
      </c>
      <c r="D445" s="18" t="s">
        <v>894</v>
      </c>
      <c r="E445" s="23">
        <f t="shared" si="34"/>
        <v>2021</v>
      </c>
      <c r="F445" s="20">
        <f t="shared" si="35"/>
        <v>44196</v>
      </c>
      <c r="G445" s="24">
        <v>0</v>
      </c>
      <c r="H445" s="24">
        <f t="shared" si="38"/>
        <v>0</v>
      </c>
      <c r="I445" s="2"/>
      <c r="J445" s="2"/>
      <c r="K445" s="2"/>
      <c r="L445" s="2"/>
      <c r="M445" s="2"/>
      <c r="N445" s="2"/>
      <c r="O445" s="2"/>
      <c r="P445" s="2"/>
      <c r="Q445" s="2"/>
    </row>
    <row r="446" spans="2:17" x14ac:dyDescent="0.3">
      <c r="B446" s="16"/>
      <c r="C446" s="17" t="s">
        <v>895</v>
      </c>
      <c r="D446" s="18" t="s">
        <v>896</v>
      </c>
      <c r="E446" s="23">
        <f t="shared" si="34"/>
        <v>2021</v>
      </c>
      <c r="F446" s="20">
        <f t="shared" si="35"/>
        <v>44196</v>
      </c>
      <c r="G446" s="24">
        <v>2000000</v>
      </c>
      <c r="H446" s="24">
        <f t="shared" si="38"/>
        <v>2000000</v>
      </c>
      <c r="I446" s="2"/>
      <c r="J446" s="2"/>
      <c r="K446" s="2"/>
      <c r="L446" s="2"/>
      <c r="M446" s="2"/>
      <c r="N446" s="2"/>
      <c r="O446" s="2"/>
      <c r="P446" s="2"/>
      <c r="Q446" s="2"/>
    </row>
    <row r="447" spans="2:17" x14ac:dyDescent="0.3">
      <c r="B447" s="16"/>
      <c r="C447" s="17" t="s">
        <v>897</v>
      </c>
      <c r="D447" s="18" t="s">
        <v>898</v>
      </c>
      <c r="E447" s="23">
        <f t="shared" si="34"/>
        <v>2021</v>
      </c>
      <c r="F447" s="20">
        <f t="shared" si="35"/>
        <v>44196</v>
      </c>
      <c r="G447" s="24">
        <v>0</v>
      </c>
      <c r="H447" s="24">
        <f t="shared" si="38"/>
        <v>0</v>
      </c>
      <c r="I447" s="2"/>
      <c r="J447" s="2"/>
      <c r="K447" s="2"/>
      <c r="L447" s="2"/>
      <c r="M447" s="2"/>
      <c r="N447" s="2"/>
      <c r="O447" s="2"/>
      <c r="P447" s="2"/>
      <c r="Q447" s="2"/>
    </row>
    <row r="448" spans="2:17" x14ac:dyDescent="0.3">
      <c r="B448" s="16"/>
      <c r="C448" s="17" t="s">
        <v>899</v>
      </c>
      <c r="D448" s="18" t="s">
        <v>900</v>
      </c>
      <c r="E448" s="23">
        <f t="shared" si="34"/>
        <v>2021</v>
      </c>
      <c r="F448" s="20">
        <f t="shared" si="35"/>
        <v>44196</v>
      </c>
      <c r="G448" s="24">
        <v>0</v>
      </c>
      <c r="H448" s="24">
        <f t="shared" si="38"/>
        <v>0</v>
      </c>
      <c r="I448" s="2"/>
      <c r="J448" s="2"/>
      <c r="K448" s="2"/>
      <c r="L448" s="2"/>
      <c r="M448" s="2"/>
      <c r="N448" s="2"/>
      <c r="O448" s="2"/>
      <c r="P448" s="2"/>
      <c r="Q448" s="2"/>
    </row>
    <row r="449" spans="2:17" x14ac:dyDescent="0.3">
      <c r="B449" s="16"/>
      <c r="C449" s="17" t="s">
        <v>901</v>
      </c>
      <c r="D449" s="18" t="s">
        <v>902</v>
      </c>
      <c r="E449" s="23">
        <f t="shared" si="34"/>
        <v>2021</v>
      </c>
      <c r="F449" s="20">
        <f t="shared" si="35"/>
        <v>44196</v>
      </c>
      <c r="G449" s="24">
        <v>0</v>
      </c>
      <c r="H449" s="24">
        <f t="shared" si="38"/>
        <v>0</v>
      </c>
      <c r="I449" s="2"/>
      <c r="J449" s="2"/>
      <c r="K449" s="2"/>
      <c r="L449" s="2"/>
      <c r="M449" s="2"/>
      <c r="N449" s="2"/>
      <c r="O449" s="2"/>
      <c r="P449" s="2"/>
      <c r="Q449" s="2"/>
    </row>
    <row r="450" spans="2:17" x14ac:dyDescent="0.3">
      <c r="B450" s="16"/>
      <c r="C450" s="17" t="s">
        <v>903</v>
      </c>
      <c r="D450" s="18" t="s">
        <v>904</v>
      </c>
      <c r="E450" s="23">
        <f t="shared" si="34"/>
        <v>2021</v>
      </c>
      <c r="F450" s="20">
        <f t="shared" si="35"/>
        <v>44196</v>
      </c>
      <c r="G450" s="24">
        <v>0</v>
      </c>
      <c r="H450" s="24">
        <f t="shared" si="38"/>
        <v>0</v>
      </c>
      <c r="I450" s="2"/>
      <c r="J450" s="2"/>
      <c r="K450" s="2"/>
      <c r="L450" s="2"/>
      <c r="M450" s="2"/>
      <c r="N450" s="2"/>
      <c r="O450" s="2"/>
      <c r="P450" s="2"/>
      <c r="Q450" s="2"/>
    </row>
    <row r="451" spans="2:17" x14ac:dyDescent="0.3">
      <c r="B451" s="16"/>
      <c r="C451" s="17" t="s">
        <v>905</v>
      </c>
      <c r="D451" s="18" t="s">
        <v>906</v>
      </c>
      <c r="E451" s="23">
        <f t="shared" si="34"/>
        <v>2021</v>
      </c>
      <c r="F451" s="20">
        <f t="shared" si="35"/>
        <v>44196</v>
      </c>
      <c r="G451" s="24">
        <v>0</v>
      </c>
      <c r="H451" s="25">
        <f>SUM(H452:H457)</f>
        <v>0</v>
      </c>
      <c r="I451" s="2"/>
      <c r="J451" s="2"/>
      <c r="K451" s="2"/>
      <c r="L451" s="2"/>
      <c r="M451" s="2"/>
      <c r="N451" s="2"/>
      <c r="O451" s="2"/>
      <c r="P451" s="2"/>
      <c r="Q451" s="2"/>
    </row>
    <row r="452" spans="2:17" ht="20.399999999999999" x14ac:dyDescent="0.3">
      <c r="B452" s="16"/>
      <c r="C452" s="17" t="s">
        <v>907</v>
      </c>
      <c r="D452" s="18" t="s">
        <v>908</v>
      </c>
      <c r="E452" s="23">
        <f t="shared" si="34"/>
        <v>2021</v>
      </c>
      <c r="F452" s="20">
        <f t="shared" si="35"/>
        <v>44196</v>
      </c>
      <c r="G452" s="24">
        <v>0</v>
      </c>
      <c r="H452" s="24">
        <f t="shared" ref="H452:H457" si="39">+G452</f>
        <v>0</v>
      </c>
      <c r="I452" s="2"/>
      <c r="J452" s="2"/>
      <c r="K452" s="2"/>
      <c r="L452" s="2"/>
      <c r="M452" s="2"/>
      <c r="N452" s="2"/>
      <c r="O452" s="2"/>
      <c r="P452" s="2"/>
      <c r="Q452" s="2"/>
    </row>
    <row r="453" spans="2:17" x14ac:dyDescent="0.3">
      <c r="B453" s="16"/>
      <c r="C453" s="17" t="s">
        <v>909</v>
      </c>
      <c r="D453" s="18" t="s">
        <v>910</v>
      </c>
      <c r="E453" s="23">
        <f t="shared" si="34"/>
        <v>2021</v>
      </c>
      <c r="F453" s="20">
        <f t="shared" si="35"/>
        <v>44196</v>
      </c>
      <c r="G453" s="24">
        <v>0</v>
      </c>
      <c r="H453" s="24">
        <f t="shared" si="39"/>
        <v>0</v>
      </c>
      <c r="I453" s="2"/>
      <c r="J453" s="2"/>
      <c r="K453" s="2"/>
      <c r="L453" s="2"/>
      <c r="M453" s="2"/>
      <c r="N453" s="2"/>
      <c r="O453" s="2"/>
      <c r="P453" s="2"/>
      <c r="Q453" s="2"/>
    </row>
    <row r="454" spans="2:17" x14ac:dyDescent="0.3">
      <c r="B454" s="16"/>
      <c r="C454" s="17" t="s">
        <v>911</v>
      </c>
      <c r="D454" s="18" t="s">
        <v>912</v>
      </c>
      <c r="E454" s="23">
        <f t="shared" ref="E454:E517" si="40">E453</f>
        <v>2021</v>
      </c>
      <c r="F454" s="20">
        <f t="shared" ref="F454:F517" si="41">+F453</f>
        <v>44196</v>
      </c>
      <c r="G454" s="24">
        <v>0</v>
      </c>
      <c r="H454" s="24">
        <f t="shared" si="39"/>
        <v>0</v>
      </c>
      <c r="I454" s="2"/>
      <c r="J454" s="2"/>
      <c r="K454" s="2"/>
      <c r="L454" s="2"/>
      <c r="M454" s="2"/>
      <c r="N454" s="2"/>
      <c r="O454" s="2"/>
      <c r="P454" s="2"/>
      <c r="Q454" s="2"/>
    </row>
    <row r="455" spans="2:17" x14ac:dyDescent="0.3">
      <c r="B455" s="16"/>
      <c r="C455" s="17" t="s">
        <v>913</v>
      </c>
      <c r="D455" s="18" t="s">
        <v>914</v>
      </c>
      <c r="E455" s="23">
        <f t="shared" si="40"/>
        <v>2021</v>
      </c>
      <c r="F455" s="20">
        <f t="shared" si="41"/>
        <v>44196</v>
      </c>
      <c r="G455" s="24">
        <v>0</v>
      </c>
      <c r="H455" s="24">
        <f t="shared" si="39"/>
        <v>0</v>
      </c>
      <c r="I455" s="2"/>
      <c r="J455" s="2"/>
      <c r="K455" s="2"/>
      <c r="L455" s="2"/>
      <c r="M455" s="2"/>
      <c r="N455" s="2"/>
      <c r="O455" s="2"/>
      <c r="P455" s="2"/>
      <c r="Q455" s="2"/>
    </row>
    <row r="456" spans="2:17" x14ac:dyDescent="0.3">
      <c r="B456" s="16"/>
      <c r="C456" s="17" t="s">
        <v>915</v>
      </c>
      <c r="D456" s="18" t="s">
        <v>916</v>
      </c>
      <c r="E456" s="23">
        <f t="shared" si="40"/>
        <v>2021</v>
      </c>
      <c r="F456" s="20">
        <f t="shared" si="41"/>
        <v>44196</v>
      </c>
      <c r="G456" s="24">
        <v>0</v>
      </c>
      <c r="H456" s="24">
        <f t="shared" si="39"/>
        <v>0</v>
      </c>
      <c r="I456" s="2"/>
      <c r="J456" s="2"/>
      <c r="K456" s="2"/>
      <c r="L456" s="2"/>
      <c r="M456" s="2"/>
      <c r="N456" s="2"/>
      <c r="O456" s="2"/>
      <c r="P456" s="2"/>
      <c r="Q456" s="2"/>
    </row>
    <row r="457" spans="2:17" x14ac:dyDescent="0.3">
      <c r="B457" s="16"/>
      <c r="C457" s="17" t="s">
        <v>917</v>
      </c>
      <c r="D457" s="18" t="s">
        <v>918</v>
      </c>
      <c r="E457" s="23">
        <f t="shared" si="40"/>
        <v>2021</v>
      </c>
      <c r="F457" s="20">
        <f t="shared" si="41"/>
        <v>44196</v>
      </c>
      <c r="G457" s="24">
        <v>0</v>
      </c>
      <c r="H457" s="24">
        <f t="shared" si="39"/>
        <v>0</v>
      </c>
      <c r="I457" s="2"/>
      <c r="J457" s="2"/>
      <c r="K457" s="2"/>
      <c r="L457" s="2"/>
      <c r="M457" s="2"/>
      <c r="N457" s="2"/>
      <c r="O457" s="2"/>
      <c r="P457" s="2"/>
      <c r="Q457" s="2"/>
    </row>
    <row r="458" spans="2:17" x14ac:dyDescent="0.3">
      <c r="B458" s="16"/>
      <c r="C458" s="17" t="s">
        <v>919</v>
      </c>
      <c r="D458" s="18" t="s">
        <v>920</v>
      </c>
      <c r="E458" s="23">
        <f t="shared" si="40"/>
        <v>2021</v>
      </c>
      <c r="F458" s="20">
        <f t="shared" si="41"/>
        <v>44196</v>
      </c>
      <c r="G458" s="24">
        <v>0</v>
      </c>
      <c r="H458" s="25">
        <f>SUM(H459:H468)</f>
        <v>0</v>
      </c>
      <c r="I458" s="2"/>
      <c r="J458" s="2"/>
      <c r="K458" s="2"/>
      <c r="L458" s="2"/>
      <c r="M458" s="2"/>
      <c r="N458" s="2"/>
      <c r="O458" s="2"/>
      <c r="P458" s="2"/>
      <c r="Q458" s="2"/>
    </row>
    <row r="459" spans="2:17" x14ac:dyDescent="0.3">
      <c r="B459" s="16"/>
      <c r="C459" s="17" t="s">
        <v>921</v>
      </c>
      <c r="D459" s="18" t="s">
        <v>922</v>
      </c>
      <c r="E459" s="23">
        <f t="shared" si="40"/>
        <v>2021</v>
      </c>
      <c r="F459" s="20">
        <f t="shared" si="41"/>
        <v>44196</v>
      </c>
      <c r="G459" s="24">
        <v>0</v>
      </c>
      <c r="H459" s="24">
        <f t="shared" ref="H459:H468" si="42">+G459</f>
        <v>0</v>
      </c>
      <c r="I459" s="2"/>
      <c r="J459" s="2"/>
      <c r="K459" s="2"/>
      <c r="L459" s="2"/>
      <c r="M459" s="2"/>
      <c r="N459" s="2"/>
      <c r="O459" s="2"/>
      <c r="P459" s="2"/>
      <c r="Q459" s="2"/>
    </row>
    <row r="460" spans="2:17" x14ac:dyDescent="0.3">
      <c r="B460" s="16"/>
      <c r="C460" s="17" t="s">
        <v>923</v>
      </c>
      <c r="D460" s="18" t="s">
        <v>924</v>
      </c>
      <c r="E460" s="23">
        <f t="shared" si="40"/>
        <v>2021</v>
      </c>
      <c r="F460" s="20">
        <f t="shared" si="41"/>
        <v>44196</v>
      </c>
      <c r="G460" s="24">
        <v>0</v>
      </c>
      <c r="H460" s="24">
        <f t="shared" si="42"/>
        <v>0</v>
      </c>
      <c r="I460" s="2"/>
      <c r="J460" s="2"/>
      <c r="K460" s="2"/>
      <c r="L460" s="2"/>
      <c r="M460" s="2"/>
      <c r="N460" s="2"/>
      <c r="O460" s="2"/>
      <c r="P460" s="2"/>
      <c r="Q460" s="2"/>
    </row>
    <row r="461" spans="2:17" x14ac:dyDescent="0.3">
      <c r="B461" s="16"/>
      <c r="C461" s="17" t="s">
        <v>925</v>
      </c>
      <c r="D461" s="18" t="s">
        <v>926</v>
      </c>
      <c r="E461" s="23">
        <f t="shared" si="40"/>
        <v>2021</v>
      </c>
      <c r="F461" s="20">
        <f t="shared" si="41"/>
        <v>44196</v>
      </c>
      <c r="G461" s="24">
        <v>0</v>
      </c>
      <c r="H461" s="24">
        <f t="shared" si="42"/>
        <v>0</v>
      </c>
      <c r="I461" s="2"/>
      <c r="J461" s="2"/>
      <c r="K461" s="2"/>
      <c r="L461" s="2"/>
      <c r="M461" s="2"/>
      <c r="N461" s="2"/>
      <c r="O461" s="2"/>
      <c r="P461" s="2"/>
      <c r="Q461" s="2"/>
    </row>
    <row r="462" spans="2:17" x14ac:dyDescent="0.3">
      <c r="B462" s="16"/>
      <c r="C462" s="17" t="s">
        <v>927</v>
      </c>
      <c r="D462" s="18" t="s">
        <v>928</v>
      </c>
      <c r="E462" s="23">
        <f t="shared" si="40"/>
        <v>2021</v>
      </c>
      <c r="F462" s="20">
        <f t="shared" si="41"/>
        <v>44196</v>
      </c>
      <c r="G462" s="24">
        <v>0</v>
      </c>
      <c r="H462" s="24">
        <f t="shared" si="42"/>
        <v>0</v>
      </c>
      <c r="I462" s="2"/>
      <c r="J462" s="2"/>
      <c r="K462" s="2"/>
      <c r="L462" s="2"/>
      <c r="M462" s="2"/>
      <c r="N462" s="2"/>
      <c r="O462" s="2"/>
      <c r="P462" s="2"/>
      <c r="Q462" s="2"/>
    </row>
    <row r="463" spans="2:17" x14ac:dyDescent="0.3">
      <c r="B463" s="16"/>
      <c r="C463" s="17" t="s">
        <v>929</v>
      </c>
      <c r="D463" s="18" t="s">
        <v>930</v>
      </c>
      <c r="E463" s="23">
        <f t="shared" si="40"/>
        <v>2021</v>
      </c>
      <c r="F463" s="20">
        <f t="shared" si="41"/>
        <v>44196</v>
      </c>
      <c r="G463" s="24">
        <v>0</v>
      </c>
      <c r="H463" s="24">
        <f t="shared" si="42"/>
        <v>0</v>
      </c>
      <c r="I463" s="2"/>
      <c r="J463" s="2"/>
      <c r="K463" s="2"/>
      <c r="L463" s="2"/>
      <c r="M463" s="2"/>
      <c r="N463" s="2"/>
      <c r="O463" s="2"/>
      <c r="P463" s="2"/>
      <c r="Q463" s="2"/>
    </row>
    <row r="464" spans="2:17" x14ac:dyDescent="0.3">
      <c r="B464" s="16"/>
      <c r="C464" s="17" t="s">
        <v>931</v>
      </c>
      <c r="D464" s="18" t="s">
        <v>932</v>
      </c>
      <c r="E464" s="23">
        <f t="shared" si="40"/>
        <v>2021</v>
      </c>
      <c r="F464" s="20">
        <f t="shared" si="41"/>
        <v>44196</v>
      </c>
      <c r="G464" s="24">
        <v>0</v>
      </c>
      <c r="H464" s="24">
        <f t="shared" si="42"/>
        <v>0</v>
      </c>
      <c r="I464" s="2"/>
      <c r="J464" s="2"/>
      <c r="K464" s="2"/>
      <c r="L464" s="2"/>
      <c r="M464" s="2"/>
      <c r="N464" s="2"/>
      <c r="O464" s="2"/>
      <c r="P464" s="2"/>
      <c r="Q464" s="2"/>
    </row>
    <row r="465" spans="2:17" x14ac:dyDescent="0.3">
      <c r="B465" s="16"/>
      <c r="C465" s="17" t="s">
        <v>933</v>
      </c>
      <c r="D465" s="18" t="s">
        <v>934</v>
      </c>
      <c r="E465" s="23">
        <f t="shared" si="40"/>
        <v>2021</v>
      </c>
      <c r="F465" s="20">
        <f t="shared" si="41"/>
        <v>44196</v>
      </c>
      <c r="G465" s="24">
        <v>0</v>
      </c>
      <c r="H465" s="24">
        <f t="shared" si="42"/>
        <v>0</v>
      </c>
      <c r="I465" s="2"/>
      <c r="J465" s="2"/>
      <c r="K465" s="2"/>
      <c r="L465" s="2"/>
      <c r="M465" s="2"/>
      <c r="N465" s="2"/>
      <c r="O465" s="2"/>
      <c r="P465" s="2"/>
      <c r="Q465" s="2"/>
    </row>
    <row r="466" spans="2:17" x14ac:dyDescent="0.3">
      <c r="B466" s="16"/>
      <c r="C466" s="17" t="s">
        <v>935</v>
      </c>
      <c r="D466" s="18" t="s">
        <v>936</v>
      </c>
      <c r="E466" s="23">
        <f t="shared" si="40"/>
        <v>2021</v>
      </c>
      <c r="F466" s="20">
        <f t="shared" si="41"/>
        <v>44196</v>
      </c>
      <c r="G466" s="24">
        <v>0</v>
      </c>
      <c r="H466" s="24">
        <f t="shared" si="42"/>
        <v>0</v>
      </c>
      <c r="I466" s="2"/>
      <c r="J466" s="2"/>
      <c r="K466" s="2"/>
      <c r="L466" s="2"/>
      <c r="M466" s="2"/>
      <c r="N466" s="2"/>
      <c r="O466" s="2"/>
      <c r="P466" s="2"/>
      <c r="Q466" s="2"/>
    </row>
    <row r="467" spans="2:17" x14ac:dyDescent="0.3">
      <c r="B467" s="16"/>
      <c r="C467" s="17" t="s">
        <v>937</v>
      </c>
      <c r="D467" s="18" t="s">
        <v>938</v>
      </c>
      <c r="E467" s="23">
        <f t="shared" si="40"/>
        <v>2021</v>
      </c>
      <c r="F467" s="20">
        <f t="shared" si="41"/>
        <v>44196</v>
      </c>
      <c r="G467" s="24">
        <v>0</v>
      </c>
      <c r="H467" s="24">
        <f t="shared" si="42"/>
        <v>0</v>
      </c>
      <c r="I467" s="2"/>
      <c r="J467" s="2"/>
      <c r="K467" s="2"/>
      <c r="L467" s="2"/>
      <c r="M467" s="2"/>
      <c r="N467" s="2"/>
      <c r="O467" s="2"/>
      <c r="P467" s="2"/>
      <c r="Q467" s="2"/>
    </row>
    <row r="468" spans="2:17" x14ac:dyDescent="0.3">
      <c r="B468" s="16"/>
      <c r="C468" s="17" t="s">
        <v>939</v>
      </c>
      <c r="D468" s="18" t="s">
        <v>940</v>
      </c>
      <c r="E468" s="23">
        <f t="shared" si="40"/>
        <v>2021</v>
      </c>
      <c r="F468" s="20">
        <f t="shared" si="41"/>
        <v>44196</v>
      </c>
      <c r="G468" s="24">
        <v>0</v>
      </c>
      <c r="H468" s="24">
        <f t="shared" si="42"/>
        <v>0</v>
      </c>
      <c r="I468" s="2"/>
      <c r="J468" s="2"/>
      <c r="K468" s="2"/>
      <c r="L468" s="2"/>
      <c r="M468" s="2"/>
      <c r="N468" s="2"/>
      <c r="O468" s="2"/>
      <c r="P468" s="2"/>
      <c r="Q468" s="2"/>
    </row>
    <row r="469" spans="2:17" x14ac:dyDescent="0.3">
      <c r="B469" s="16"/>
      <c r="C469" s="17" t="s">
        <v>941</v>
      </c>
      <c r="D469" s="18" t="s">
        <v>942</v>
      </c>
      <c r="E469" s="23">
        <f t="shared" si="40"/>
        <v>2021</v>
      </c>
      <c r="F469" s="20">
        <f t="shared" si="41"/>
        <v>44196</v>
      </c>
      <c r="G469" s="24">
        <v>201502037.26186377</v>
      </c>
      <c r="H469" s="25">
        <f>+H441+H424+H414+H406+H364+H354+H346+H177+H137+H421</f>
        <v>201502037.26186377</v>
      </c>
      <c r="I469" s="2"/>
      <c r="J469" s="2"/>
      <c r="K469" s="2"/>
      <c r="L469" s="2"/>
      <c r="M469" s="2"/>
      <c r="N469" s="2"/>
      <c r="O469" s="2"/>
      <c r="P469" s="2"/>
      <c r="Q469" s="2"/>
    </row>
    <row r="470" spans="2:17" x14ac:dyDescent="0.3">
      <c r="B470" s="16"/>
      <c r="C470" s="17" t="s">
        <v>943</v>
      </c>
      <c r="D470" s="18" t="s">
        <v>944</v>
      </c>
      <c r="E470" s="23">
        <f t="shared" si="40"/>
        <v>2021</v>
      </c>
      <c r="F470" s="20">
        <f t="shared" si="41"/>
        <v>44196</v>
      </c>
      <c r="G470" s="24">
        <v>0</v>
      </c>
      <c r="H470" s="25">
        <f>+H471+H472+H473</f>
        <v>0</v>
      </c>
      <c r="I470" s="2"/>
      <c r="J470" s="2"/>
      <c r="K470" s="2"/>
      <c r="L470" s="2"/>
      <c r="M470" s="2"/>
      <c r="N470" s="2"/>
      <c r="O470" s="2"/>
      <c r="P470" s="2"/>
      <c r="Q470" s="2"/>
    </row>
    <row r="471" spans="2:17" x14ac:dyDescent="0.3">
      <c r="B471" s="16"/>
      <c r="C471" s="17" t="s">
        <v>945</v>
      </c>
      <c r="D471" s="18" t="s">
        <v>946</v>
      </c>
      <c r="E471" s="23">
        <f t="shared" si="40"/>
        <v>2021</v>
      </c>
      <c r="F471" s="20">
        <f t="shared" si="41"/>
        <v>44196</v>
      </c>
      <c r="G471" s="24">
        <v>0</v>
      </c>
      <c r="H471" s="24">
        <f>+G471</f>
        <v>0</v>
      </c>
      <c r="I471" s="2"/>
      <c r="J471" s="2"/>
      <c r="K471" s="2"/>
      <c r="L471" s="2"/>
      <c r="M471" s="2"/>
      <c r="N471" s="2"/>
      <c r="O471" s="2"/>
      <c r="P471" s="2"/>
      <c r="Q471" s="2"/>
    </row>
    <row r="472" spans="2:17" x14ac:dyDescent="0.3">
      <c r="B472" s="16"/>
      <c r="C472" s="17" t="s">
        <v>947</v>
      </c>
      <c r="D472" s="18" t="s">
        <v>948</v>
      </c>
      <c r="E472" s="23">
        <f t="shared" si="40"/>
        <v>2021</v>
      </c>
      <c r="F472" s="20">
        <f t="shared" si="41"/>
        <v>44196</v>
      </c>
      <c r="G472" s="24">
        <v>0</v>
      </c>
      <c r="H472" s="24">
        <f>+G472</f>
        <v>0</v>
      </c>
      <c r="I472" s="2"/>
      <c r="J472" s="2"/>
      <c r="K472" s="2"/>
      <c r="L472" s="2"/>
      <c r="M472" s="2"/>
      <c r="N472" s="2"/>
      <c r="O472" s="2"/>
      <c r="P472" s="2"/>
      <c r="Q472" s="2"/>
    </row>
    <row r="473" spans="2:17" x14ac:dyDescent="0.3">
      <c r="B473" s="16"/>
      <c r="C473" s="17" t="s">
        <v>949</v>
      </c>
      <c r="D473" s="18" t="s">
        <v>950</v>
      </c>
      <c r="E473" s="23">
        <f t="shared" si="40"/>
        <v>2021</v>
      </c>
      <c r="F473" s="20">
        <f t="shared" si="41"/>
        <v>44196</v>
      </c>
      <c r="G473" s="24">
        <v>0</v>
      </c>
      <c r="H473" s="24">
        <f>+G473</f>
        <v>0</v>
      </c>
      <c r="I473" s="2"/>
      <c r="J473" s="2"/>
      <c r="K473" s="2"/>
      <c r="L473" s="2"/>
      <c r="M473" s="2"/>
      <c r="N473" s="2"/>
      <c r="O473" s="2"/>
      <c r="P473" s="2"/>
      <c r="Q473" s="2"/>
    </row>
    <row r="474" spans="2:17" x14ac:dyDescent="0.3">
      <c r="B474" s="16"/>
      <c r="C474" s="17" t="s">
        <v>951</v>
      </c>
      <c r="D474" s="18" t="s">
        <v>952</v>
      </c>
      <c r="E474" s="23">
        <f t="shared" si="40"/>
        <v>2021</v>
      </c>
      <c r="F474" s="20">
        <f t="shared" si="41"/>
        <v>44196</v>
      </c>
      <c r="G474" s="24">
        <v>0</v>
      </c>
      <c r="H474" s="25">
        <f>SUM(H475:H479)</f>
        <v>0</v>
      </c>
      <c r="I474" s="2"/>
      <c r="J474" s="2"/>
      <c r="K474" s="2"/>
      <c r="L474" s="2"/>
      <c r="M474" s="2"/>
      <c r="N474" s="2"/>
      <c r="O474" s="2"/>
      <c r="P474" s="2"/>
      <c r="Q474" s="2"/>
    </row>
    <row r="475" spans="2:17" x14ac:dyDescent="0.3">
      <c r="B475" s="16"/>
      <c r="C475" s="17" t="s">
        <v>953</v>
      </c>
      <c r="D475" s="18" t="s">
        <v>954</v>
      </c>
      <c r="E475" s="23">
        <f t="shared" si="40"/>
        <v>2021</v>
      </c>
      <c r="F475" s="20">
        <f t="shared" si="41"/>
        <v>44196</v>
      </c>
      <c r="G475" s="24">
        <v>0</v>
      </c>
      <c r="H475" s="24">
        <f>+G475</f>
        <v>0</v>
      </c>
      <c r="I475" s="2"/>
      <c r="J475" s="2"/>
      <c r="K475" s="2"/>
      <c r="L475" s="2"/>
      <c r="M475" s="2"/>
      <c r="N475" s="2"/>
      <c r="O475" s="2"/>
      <c r="P475" s="2"/>
      <c r="Q475" s="2"/>
    </row>
    <row r="476" spans="2:17" x14ac:dyDescent="0.3">
      <c r="B476" s="16"/>
      <c r="C476" s="17" t="s">
        <v>955</v>
      </c>
      <c r="D476" s="18" t="s">
        <v>956</v>
      </c>
      <c r="E476" s="23">
        <f t="shared" si="40"/>
        <v>2021</v>
      </c>
      <c r="F476" s="20">
        <f t="shared" si="41"/>
        <v>44196</v>
      </c>
      <c r="G476" s="24">
        <v>0</v>
      </c>
      <c r="H476" s="24">
        <f>+G476</f>
        <v>0</v>
      </c>
      <c r="I476" s="2"/>
      <c r="J476" s="2"/>
      <c r="K476" s="2"/>
      <c r="L476" s="2"/>
      <c r="M476" s="2"/>
      <c r="N476" s="2"/>
      <c r="O476" s="2"/>
      <c r="P476" s="2"/>
      <c r="Q476" s="2"/>
    </row>
    <row r="477" spans="2:17" x14ac:dyDescent="0.3">
      <c r="B477" s="16"/>
      <c r="C477" s="17" t="s">
        <v>957</v>
      </c>
      <c r="D477" s="18" t="s">
        <v>958</v>
      </c>
      <c r="E477" s="23">
        <f t="shared" si="40"/>
        <v>2021</v>
      </c>
      <c r="F477" s="20">
        <f t="shared" si="41"/>
        <v>44196</v>
      </c>
      <c r="G477" s="24">
        <v>0</v>
      </c>
      <c r="H477" s="24">
        <f>+G477</f>
        <v>0</v>
      </c>
      <c r="I477" s="2"/>
      <c r="J477" s="2"/>
      <c r="K477" s="2"/>
      <c r="L477" s="2"/>
      <c r="M477" s="2"/>
      <c r="N477" s="2"/>
      <c r="O477" s="2"/>
      <c r="P477" s="2"/>
      <c r="Q477" s="2"/>
    </row>
    <row r="478" spans="2:17" x14ac:dyDescent="0.3">
      <c r="B478" s="16"/>
      <c r="C478" s="17" t="s">
        <v>959</v>
      </c>
      <c r="D478" s="18" t="s">
        <v>960</v>
      </c>
      <c r="E478" s="23">
        <f t="shared" si="40"/>
        <v>2021</v>
      </c>
      <c r="F478" s="20">
        <f t="shared" si="41"/>
        <v>44196</v>
      </c>
      <c r="G478" s="24">
        <v>0</v>
      </c>
      <c r="H478" s="24">
        <f>+G478</f>
        <v>0</v>
      </c>
      <c r="I478" s="2"/>
      <c r="J478" s="2"/>
      <c r="K478" s="2"/>
      <c r="L478" s="2"/>
      <c r="M478" s="2"/>
      <c r="N478" s="2"/>
      <c r="O478" s="2"/>
      <c r="P478" s="2"/>
      <c r="Q478" s="2"/>
    </row>
    <row r="479" spans="2:17" x14ac:dyDescent="0.3">
      <c r="B479" s="16"/>
      <c r="C479" s="17" t="s">
        <v>961</v>
      </c>
      <c r="D479" s="18" t="s">
        <v>962</v>
      </c>
      <c r="E479" s="23">
        <f t="shared" si="40"/>
        <v>2021</v>
      </c>
      <c r="F479" s="20">
        <f t="shared" si="41"/>
        <v>44196</v>
      </c>
      <c r="G479" s="24">
        <v>0</v>
      </c>
      <c r="H479" s="24">
        <f>+G479</f>
        <v>0</v>
      </c>
      <c r="I479" s="2"/>
      <c r="J479" s="2"/>
      <c r="K479" s="2"/>
      <c r="L479" s="2"/>
      <c r="M479" s="2"/>
      <c r="N479" s="2"/>
      <c r="O479" s="2"/>
      <c r="P479" s="2"/>
      <c r="Q479" s="2"/>
    </row>
    <row r="480" spans="2:17" x14ac:dyDescent="0.3">
      <c r="B480" s="16"/>
      <c r="C480" s="17" t="s">
        <v>963</v>
      </c>
      <c r="D480" s="18" t="s">
        <v>964</v>
      </c>
      <c r="E480" s="23">
        <f t="shared" si="40"/>
        <v>2021</v>
      </c>
      <c r="F480" s="20">
        <f t="shared" si="41"/>
        <v>44196</v>
      </c>
      <c r="G480" s="24">
        <v>144861.91</v>
      </c>
      <c r="H480" s="25">
        <f>SUM(H481:H483)</f>
        <v>144861.91</v>
      </c>
      <c r="I480" s="2"/>
      <c r="J480" s="2"/>
      <c r="K480" s="2"/>
      <c r="L480" s="2"/>
      <c r="M480" s="2"/>
      <c r="N480" s="2"/>
      <c r="O480" s="2"/>
      <c r="P480" s="2"/>
      <c r="Q480" s="2"/>
    </row>
    <row r="481" spans="2:17" x14ac:dyDescent="0.3">
      <c r="B481" s="16"/>
      <c r="C481" s="17" t="s">
        <v>965</v>
      </c>
      <c r="D481" s="18" t="s">
        <v>966</v>
      </c>
      <c r="E481" s="23">
        <f t="shared" si="40"/>
        <v>2021</v>
      </c>
      <c r="F481" s="20">
        <f t="shared" si="41"/>
        <v>44196</v>
      </c>
      <c r="G481" s="24">
        <v>0</v>
      </c>
      <c r="H481" s="24">
        <f>+G481</f>
        <v>0</v>
      </c>
      <c r="I481" s="2"/>
      <c r="J481" s="2"/>
      <c r="K481" s="2"/>
      <c r="L481" s="2"/>
      <c r="M481" s="2"/>
      <c r="N481" s="2"/>
      <c r="O481" s="2"/>
      <c r="P481" s="2"/>
      <c r="Q481" s="2"/>
    </row>
    <row r="482" spans="2:17" x14ac:dyDescent="0.3">
      <c r="B482" s="16"/>
      <c r="C482" s="17" t="s">
        <v>967</v>
      </c>
      <c r="D482" s="18" t="s">
        <v>968</v>
      </c>
      <c r="E482" s="23">
        <f t="shared" si="40"/>
        <v>2021</v>
      </c>
      <c r="F482" s="20">
        <f t="shared" si="41"/>
        <v>44196</v>
      </c>
      <c r="G482" s="24">
        <v>0</v>
      </c>
      <c r="H482" s="24">
        <f>+G482</f>
        <v>0</v>
      </c>
      <c r="I482" s="2"/>
      <c r="J482" s="2"/>
      <c r="K482" s="2"/>
      <c r="L482" s="2"/>
      <c r="M482" s="2"/>
      <c r="N482" s="2"/>
      <c r="O482" s="2"/>
      <c r="P482" s="2"/>
      <c r="Q482" s="2"/>
    </row>
    <row r="483" spans="2:17" x14ac:dyDescent="0.3">
      <c r="B483" s="16"/>
      <c r="C483" s="17" t="s">
        <v>969</v>
      </c>
      <c r="D483" s="18" t="s">
        <v>970</v>
      </c>
      <c r="E483" s="23">
        <f t="shared" si="40"/>
        <v>2021</v>
      </c>
      <c r="F483" s="20">
        <f t="shared" si="41"/>
        <v>44196</v>
      </c>
      <c r="G483" s="24">
        <v>144861.91</v>
      </c>
      <c r="H483" s="24">
        <f>+G483</f>
        <v>144861.91</v>
      </c>
      <c r="I483" s="2"/>
      <c r="J483" s="2"/>
      <c r="K483" s="2"/>
      <c r="L483" s="2"/>
      <c r="M483" s="2"/>
      <c r="N483" s="2"/>
      <c r="O483" s="2"/>
      <c r="P483" s="2"/>
      <c r="Q483" s="2"/>
    </row>
    <row r="484" spans="2:17" x14ac:dyDescent="0.3">
      <c r="B484" s="16"/>
      <c r="C484" s="17" t="s">
        <v>971</v>
      </c>
      <c r="D484" s="18" t="s">
        <v>972</v>
      </c>
      <c r="E484" s="23">
        <f t="shared" si="40"/>
        <v>2021</v>
      </c>
      <c r="F484" s="20">
        <f t="shared" si="41"/>
        <v>44196</v>
      </c>
      <c r="G484" s="24">
        <v>751.26</v>
      </c>
      <c r="H484" s="25">
        <f>SUM(H485:H486)</f>
        <v>751.26</v>
      </c>
      <c r="I484" s="2"/>
      <c r="J484" s="2"/>
      <c r="K484" s="2"/>
      <c r="L484" s="2"/>
      <c r="M484" s="2"/>
      <c r="N484" s="2"/>
      <c r="O484" s="2"/>
      <c r="P484" s="2"/>
      <c r="Q484" s="2"/>
    </row>
    <row r="485" spans="2:17" x14ac:dyDescent="0.3">
      <c r="B485" s="16"/>
      <c r="C485" s="17" t="s">
        <v>973</v>
      </c>
      <c r="D485" s="18" t="s">
        <v>974</v>
      </c>
      <c r="E485" s="23">
        <f t="shared" si="40"/>
        <v>2021</v>
      </c>
      <c r="F485" s="20">
        <f t="shared" si="41"/>
        <v>44196</v>
      </c>
      <c r="G485" s="24">
        <v>751.26</v>
      </c>
      <c r="H485" s="24">
        <f>+G485</f>
        <v>751.26</v>
      </c>
      <c r="I485" s="2"/>
      <c r="J485" s="2"/>
      <c r="K485" s="2"/>
      <c r="L485" s="2"/>
      <c r="M485" s="2"/>
      <c r="N485" s="2"/>
      <c r="O485" s="2"/>
      <c r="P485" s="2"/>
      <c r="Q485" s="2"/>
    </row>
    <row r="486" spans="2:17" x14ac:dyDescent="0.3">
      <c r="B486" s="16"/>
      <c r="C486" s="17" t="s">
        <v>975</v>
      </c>
      <c r="D486" s="18" t="s">
        <v>976</v>
      </c>
      <c r="E486" s="23">
        <f t="shared" si="40"/>
        <v>2021</v>
      </c>
      <c r="F486" s="20">
        <f t="shared" si="41"/>
        <v>44196</v>
      </c>
      <c r="G486" s="24">
        <v>0</v>
      </c>
      <c r="H486" s="24">
        <f>+G486</f>
        <v>0</v>
      </c>
      <c r="I486" s="2"/>
      <c r="J486" s="2"/>
      <c r="K486" s="2"/>
      <c r="L486" s="2"/>
      <c r="M486" s="2"/>
      <c r="N486" s="2"/>
      <c r="O486" s="2"/>
      <c r="P486" s="2"/>
      <c r="Q486" s="2"/>
    </row>
    <row r="487" spans="2:17" x14ac:dyDescent="0.3">
      <c r="B487" s="16"/>
      <c r="C487" s="17" t="s">
        <v>977</v>
      </c>
      <c r="D487" s="18" t="s">
        <v>978</v>
      </c>
      <c r="E487" s="23">
        <f t="shared" si="40"/>
        <v>2021</v>
      </c>
      <c r="F487" s="20">
        <f t="shared" si="41"/>
        <v>44196</v>
      </c>
      <c r="G487" s="24">
        <v>-145613.17000000001</v>
      </c>
      <c r="H487" s="25">
        <f>+H470+H474-H480-H484</f>
        <v>-145613.17000000001</v>
      </c>
      <c r="I487" s="2"/>
      <c r="J487" s="2"/>
      <c r="K487" s="2"/>
      <c r="L487" s="2"/>
      <c r="M487" s="2"/>
      <c r="N487" s="2"/>
      <c r="O487" s="2"/>
      <c r="P487" s="2"/>
      <c r="Q487" s="2"/>
    </row>
    <row r="488" spans="2:17" x14ac:dyDescent="0.3">
      <c r="B488" s="16"/>
      <c r="C488" s="17" t="s">
        <v>979</v>
      </c>
      <c r="D488" s="18" t="s">
        <v>980</v>
      </c>
      <c r="E488" s="23">
        <f>+E487</f>
        <v>2021</v>
      </c>
      <c r="F488" s="27">
        <f>+F487</f>
        <v>44196</v>
      </c>
      <c r="G488" s="24">
        <v>0</v>
      </c>
      <c r="H488" s="24">
        <f>+G488</f>
        <v>0</v>
      </c>
      <c r="I488" s="2"/>
      <c r="J488" s="2"/>
      <c r="K488" s="2"/>
      <c r="L488" s="2"/>
      <c r="M488" s="2"/>
      <c r="N488" s="2"/>
      <c r="O488" s="2"/>
      <c r="P488" s="2"/>
      <c r="Q488" s="2"/>
    </row>
    <row r="489" spans="2:17" x14ac:dyDescent="0.3">
      <c r="B489" s="16"/>
      <c r="C489" s="17" t="s">
        <v>981</v>
      </c>
      <c r="D489" s="18" t="s">
        <v>982</v>
      </c>
      <c r="E489" s="23">
        <f t="shared" si="40"/>
        <v>2021</v>
      </c>
      <c r="F489" s="20">
        <f t="shared" si="41"/>
        <v>44196</v>
      </c>
      <c r="G489" s="24">
        <v>0</v>
      </c>
      <c r="H489" s="24">
        <f>+G489</f>
        <v>0</v>
      </c>
      <c r="I489" s="2"/>
      <c r="J489" s="2"/>
      <c r="K489" s="2"/>
      <c r="L489" s="2"/>
      <c r="M489" s="2"/>
      <c r="N489" s="2"/>
      <c r="O489" s="2"/>
      <c r="P489" s="2"/>
      <c r="Q489" s="2"/>
    </row>
    <row r="490" spans="2:17" x14ac:dyDescent="0.3">
      <c r="B490" s="16"/>
      <c r="C490" s="17" t="s">
        <v>983</v>
      </c>
      <c r="D490" s="18" t="s">
        <v>984</v>
      </c>
      <c r="E490" s="23">
        <f t="shared" si="40"/>
        <v>2021</v>
      </c>
      <c r="F490" s="20">
        <f t="shared" si="41"/>
        <v>44196</v>
      </c>
      <c r="G490" s="24">
        <v>0</v>
      </c>
      <c r="H490" s="25">
        <f>+H488-H489</f>
        <v>0</v>
      </c>
      <c r="I490" s="2"/>
      <c r="J490" s="2"/>
      <c r="K490" s="2"/>
      <c r="L490" s="2"/>
      <c r="M490" s="2"/>
      <c r="N490" s="2"/>
      <c r="O490" s="2"/>
      <c r="P490" s="2"/>
      <c r="Q490" s="2"/>
    </row>
    <row r="491" spans="2:17" x14ac:dyDescent="0.3">
      <c r="B491" s="16"/>
      <c r="C491" s="17" t="s">
        <v>985</v>
      </c>
      <c r="D491" s="18" t="s">
        <v>986</v>
      </c>
      <c r="E491" s="23">
        <f>+E490</f>
        <v>2021</v>
      </c>
      <c r="F491" s="20">
        <f>+F490</f>
        <v>44196</v>
      </c>
      <c r="G491" s="24">
        <v>0</v>
      </c>
      <c r="H491" s="25">
        <f>+H492+H493</f>
        <v>0</v>
      </c>
      <c r="I491" s="2"/>
      <c r="J491" s="2"/>
      <c r="K491" s="2"/>
      <c r="L491" s="2"/>
      <c r="M491" s="2"/>
      <c r="N491" s="2"/>
      <c r="O491" s="2"/>
      <c r="P491" s="2"/>
      <c r="Q491" s="2"/>
    </row>
    <row r="492" spans="2:17" x14ac:dyDescent="0.3">
      <c r="B492" s="16"/>
      <c r="C492" s="17" t="s">
        <v>987</v>
      </c>
      <c r="D492" s="18" t="s">
        <v>988</v>
      </c>
      <c r="E492" s="23">
        <f t="shared" si="40"/>
        <v>2021</v>
      </c>
      <c r="F492" s="20">
        <f t="shared" si="41"/>
        <v>44196</v>
      </c>
      <c r="G492" s="24">
        <v>0</v>
      </c>
      <c r="H492" s="24">
        <f>+G492</f>
        <v>0</v>
      </c>
      <c r="I492" s="2"/>
      <c r="J492" s="2"/>
      <c r="K492" s="2"/>
      <c r="L492" s="2"/>
      <c r="M492" s="2"/>
      <c r="N492" s="2"/>
      <c r="O492" s="2"/>
      <c r="P492" s="2"/>
      <c r="Q492" s="2"/>
    </row>
    <row r="493" spans="2:17" x14ac:dyDescent="0.3">
      <c r="B493" s="16"/>
      <c r="C493" s="17" t="s">
        <v>989</v>
      </c>
      <c r="D493" s="18" t="s">
        <v>990</v>
      </c>
      <c r="E493" s="23">
        <f t="shared" si="40"/>
        <v>2021</v>
      </c>
      <c r="F493" s="20">
        <f t="shared" si="41"/>
        <v>44196</v>
      </c>
      <c r="G493" s="24">
        <v>0</v>
      </c>
      <c r="H493" s="25">
        <f>+H494+H495+H506+H516</f>
        <v>0</v>
      </c>
      <c r="I493" s="2"/>
      <c r="J493" s="2"/>
      <c r="K493" s="2"/>
      <c r="L493" s="2"/>
      <c r="M493" s="2"/>
      <c r="N493" s="2"/>
      <c r="O493" s="2"/>
      <c r="P493" s="2"/>
      <c r="Q493" s="2"/>
    </row>
    <row r="494" spans="2:17" x14ac:dyDescent="0.3">
      <c r="B494" s="16"/>
      <c r="C494" s="17" t="s">
        <v>991</v>
      </c>
      <c r="D494" s="18" t="s">
        <v>992</v>
      </c>
      <c r="E494" s="23">
        <f t="shared" si="40"/>
        <v>2021</v>
      </c>
      <c r="F494" s="20">
        <f t="shared" si="41"/>
        <v>44196</v>
      </c>
      <c r="G494" s="24">
        <v>0</v>
      </c>
      <c r="H494" s="24">
        <f>+G494</f>
        <v>0</v>
      </c>
      <c r="I494" s="2"/>
      <c r="J494" s="2"/>
      <c r="K494" s="2"/>
      <c r="L494" s="2"/>
      <c r="M494" s="2"/>
      <c r="N494" s="2"/>
      <c r="O494" s="2"/>
      <c r="P494" s="2"/>
      <c r="Q494" s="2"/>
    </row>
    <row r="495" spans="2:17" x14ac:dyDescent="0.3">
      <c r="B495" s="16"/>
      <c r="C495" s="17" t="s">
        <v>993</v>
      </c>
      <c r="D495" s="18" t="s">
        <v>994</v>
      </c>
      <c r="E495" s="23">
        <f t="shared" si="40"/>
        <v>2021</v>
      </c>
      <c r="F495" s="20">
        <f t="shared" si="41"/>
        <v>44196</v>
      </c>
      <c r="G495" s="24">
        <v>0</v>
      </c>
      <c r="H495" s="25">
        <f>+H496+H497+H498</f>
        <v>0</v>
      </c>
      <c r="I495" s="2"/>
      <c r="J495" s="2"/>
      <c r="K495" s="2"/>
      <c r="L495" s="2"/>
      <c r="M495" s="2"/>
      <c r="N495" s="2"/>
      <c r="O495" s="2"/>
      <c r="P495" s="2"/>
      <c r="Q495" s="2"/>
    </row>
    <row r="496" spans="2:17" x14ac:dyDescent="0.3">
      <c r="B496" s="16"/>
      <c r="C496" s="17" t="s">
        <v>995</v>
      </c>
      <c r="D496" s="18" t="s">
        <v>996</v>
      </c>
      <c r="E496" s="23">
        <f t="shared" si="40"/>
        <v>2021</v>
      </c>
      <c r="F496" s="20">
        <f t="shared" si="41"/>
        <v>44196</v>
      </c>
      <c r="G496" s="24">
        <v>0</v>
      </c>
      <c r="H496" s="24">
        <f>+G496</f>
        <v>0</v>
      </c>
      <c r="I496" s="2"/>
      <c r="J496" s="2"/>
      <c r="K496" s="2"/>
      <c r="L496" s="2"/>
      <c r="M496" s="2"/>
      <c r="N496" s="2"/>
      <c r="O496" s="2"/>
      <c r="P496" s="2"/>
      <c r="Q496" s="2"/>
    </row>
    <row r="497" spans="2:17" x14ac:dyDescent="0.3">
      <c r="B497" s="16" t="s">
        <v>42</v>
      </c>
      <c r="C497" s="17" t="s">
        <v>997</v>
      </c>
      <c r="D497" s="18" t="s">
        <v>998</v>
      </c>
      <c r="E497" s="23">
        <f t="shared" si="40"/>
        <v>2021</v>
      </c>
      <c r="F497" s="20">
        <f t="shared" si="41"/>
        <v>44196</v>
      </c>
      <c r="G497" s="24">
        <v>0</v>
      </c>
      <c r="H497" s="24">
        <f>+G497</f>
        <v>0</v>
      </c>
      <c r="I497" s="2"/>
      <c r="J497" s="2"/>
      <c r="K497" s="2"/>
      <c r="L497" s="2"/>
      <c r="M497" s="2"/>
      <c r="N497" s="2"/>
      <c r="O497" s="2"/>
      <c r="P497" s="2"/>
      <c r="Q497" s="2"/>
    </row>
    <row r="498" spans="2:17" x14ac:dyDescent="0.3">
      <c r="B498" s="16"/>
      <c r="C498" s="17" t="s">
        <v>999</v>
      </c>
      <c r="D498" s="18" t="s">
        <v>1000</v>
      </c>
      <c r="E498" s="23">
        <f t="shared" si="40"/>
        <v>2021</v>
      </c>
      <c r="F498" s="20">
        <f t="shared" si="41"/>
        <v>44196</v>
      </c>
      <c r="G498" s="24">
        <v>0</v>
      </c>
      <c r="H498" s="25">
        <f>SUM(H499:H505)</f>
        <v>0</v>
      </c>
      <c r="I498" s="2"/>
      <c r="J498" s="2"/>
      <c r="K498" s="2"/>
      <c r="L498" s="2"/>
      <c r="M498" s="2"/>
      <c r="N498" s="2"/>
      <c r="O498" s="2"/>
      <c r="P498" s="2"/>
      <c r="Q498" s="2"/>
    </row>
    <row r="499" spans="2:17" x14ac:dyDescent="0.3">
      <c r="B499" s="16" t="s">
        <v>129</v>
      </c>
      <c r="C499" s="17" t="s">
        <v>1001</v>
      </c>
      <c r="D499" s="18" t="s">
        <v>1002</v>
      </c>
      <c r="E499" s="23">
        <f t="shared" si="40"/>
        <v>2021</v>
      </c>
      <c r="F499" s="20">
        <f t="shared" si="41"/>
        <v>44196</v>
      </c>
      <c r="G499" s="24">
        <v>0</v>
      </c>
      <c r="H499" s="24">
        <f t="shared" ref="H499:H505" si="43">+G499</f>
        <v>0</v>
      </c>
      <c r="I499" s="2"/>
      <c r="J499" s="2"/>
      <c r="K499" s="2"/>
      <c r="L499" s="2"/>
      <c r="M499" s="2"/>
      <c r="N499" s="2"/>
      <c r="O499" s="2"/>
      <c r="P499" s="2"/>
      <c r="Q499" s="2"/>
    </row>
    <row r="500" spans="2:17" x14ac:dyDescent="0.3">
      <c r="B500" s="16"/>
      <c r="C500" s="17" t="s">
        <v>1003</v>
      </c>
      <c r="D500" s="18" t="s">
        <v>1004</v>
      </c>
      <c r="E500" s="23">
        <f t="shared" si="40"/>
        <v>2021</v>
      </c>
      <c r="F500" s="20">
        <f t="shared" si="41"/>
        <v>44196</v>
      </c>
      <c r="G500" s="24">
        <v>0</v>
      </c>
      <c r="H500" s="24">
        <f t="shared" si="43"/>
        <v>0</v>
      </c>
      <c r="I500" s="2"/>
      <c r="J500" s="2"/>
      <c r="K500" s="2"/>
      <c r="L500" s="2"/>
      <c r="M500" s="2"/>
      <c r="N500" s="2"/>
      <c r="O500" s="2"/>
      <c r="P500" s="2"/>
      <c r="Q500" s="2"/>
    </row>
    <row r="501" spans="2:17" x14ac:dyDescent="0.3">
      <c r="B501" s="16"/>
      <c r="C501" s="17" t="s">
        <v>1005</v>
      </c>
      <c r="D501" s="18" t="s">
        <v>1006</v>
      </c>
      <c r="E501" s="23">
        <f t="shared" si="40"/>
        <v>2021</v>
      </c>
      <c r="F501" s="20">
        <f t="shared" si="41"/>
        <v>44196</v>
      </c>
      <c r="G501" s="24">
        <v>0</v>
      </c>
      <c r="H501" s="24">
        <f t="shared" si="43"/>
        <v>0</v>
      </c>
      <c r="I501" s="2"/>
      <c r="J501" s="2"/>
      <c r="K501" s="2"/>
      <c r="L501" s="2"/>
      <c r="M501" s="2"/>
      <c r="N501" s="2"/>
      <c r="O501" s="2"/>
      <c r="P501" s="2"/>
      <c r="Q501" s="2"/>
    </row>
    <row r="502" spans="2:17" x14ac:dyDescent="0.3">
      <c r="B502" s="16"/>
      <c r="C502" s="17" t="s">
        <v>1007</v>
      </c>
      <c r="D502" s="18" t="s">
        <v>1008</v>
      </c>
      <c r="E502" s="23">
        <f t="shared" si="40"/>
        <v>2021</v>
      </c>
      <c r="F502" s="20">
        <f t="shared" si="41"/>
        <v>44196</v>
      </c>
      <c r="G502" s="24">
        <v>0</v>
      </c>
      <c r="H502" s="24">
        <f t="shared" si="43"/>
        <v>0</v>
      </c>
      <c r="I502" s="2"/>
      <c r="J502" s="2"/>
      <c r="K502" s="2"/>
      <c r="L502" s="2"/>
      <c r="M502" s="2"/>
      <c r="N502" s="2"/>
      <c r="O502" s="2"/>
      <c r="P502" s="2"/>
      <c r="Q502" s="2"/>
    </row>
    <row r="503" spans="2:17" x14ac:dyDescent="0.3">
      <c r="B503" s="16"/>
      <c r="C503" s="17" t="s">
        <v>1009</v>
      </c>
      <c r="D503" s="18" t="s">
        <v>1010</v>
      </c>
      <c r="E503" s="23">
        <f t="shared" si="40"/>
        <v>2021</v>
      </c>
      <c r="F503" s="20">
        <f t="shared" si="41"/>
        <v>44196</v>
      </c>
      <c r="G503" s="24">
        <v>0</v>
      </c>
      <c r="H503" s="24">
        <f t="shared" si="43"/>
        <v>0</v>
      </c>
      <c r="I503" s="2"/>
      <c r="J503" s="2"/>
      <c r="K503" s="2"/>
      <c r="L503" s="2"/>
      <c r="M503" s="2"/>
      <c r="N503" s="2"/>
      <c r="O503" s="2"/>
      <c r="P503" s="2"/>
      <c r="Q503" s="2"/>
    </row>
    <row r="504" spans="2:17" x14ac:dyDescent="0.3">
      <c r="B504" s="16"/>
      <c r="C504" s="17" t="s">
        <v>1011</v>
      </c>
      <c r="D504" s="18" t="s">
        <v>1012</v>
      </c>
      <c r="E504" s="23">
        <f t="shared" si="40"/>
        <v>2021</v>
      </c>
      <c r="F504" s="20">
        <f t="shared" si="41"/>
        <v>44196</v>
      </c>
      <c r="G504" s="24">
        <v>0</v>
      </c>
      <c r="H504" s="24">
        <f t="shared" si="43"/>
        <v>0</v>
      </c>
      <c r="I504" s="2"/>
      <c r="J504" s="2"/>
      <c r="K504" s="2"/>
      <c r="L504" s="2"/>
      <c r="M504" s="2"/>
      <c r="N504" s="2"/>
      <c r="O504" s="2"/>
      <c r="P504" s="2"/>
      <c r="Q504" s="2"/>
    </row>
    <row r="505" spans="2:17" x14ac:dyDescent="0.3">
      <c r="B505" s="16"/>
      <c r="C505" s="17" t="s">
        <v>1013</v>
      </c>
      <c r="D505" s="18" t="s">
        <v>1014</v>
      </c>
      <c r="E505" s="23">
        <f t="shared" si="40"/>
        <v>2021</v>
      </c>
      <c r="F505" s="20">
        <f t="shared" si="41"/>
        <v>44196</v>
      </c>
      <c r="G505" s="24">
        <v>0</v>
      </c>
      <c r="H505" s="24">
        <f t="shared" si="43"/>
        <v>0</v>
      </c>
      <c r="I505" s="2"/>
      <c r="J505" s="2"/>
      <c r="K505" s="2"/>
      <c r="L505" s="2"/>
      <c r="M505" s="2"/>
      <c r="N505" s="2"/>
      <c r="O505" s="2"/>
      <c r="P505" s="2"/>
      <c r="Q505" s="2"/>
    </row>
    <row r="506" spans="2:17" x14ac:dyDescent="0.3">
      <c r="B506" s="16"/>
      <c r="C506" s="17" t="s">
        <v>1015</v>
      </c>
      <c r="D506" s="18" t="s">
        <v>1016</v>
      </c>
      <c r="E506" s="23">
        <f t="shared" si="40"/>
        <v>2021</v>
      </c>
      <c r="F506" s="20">
        <f t="shared" si="41"/>
        <v>44196</v>
      </c>
      <c r="G506" s="24">
        <v>0</v>
      </c>
      <c r="H506" s="25">
        <f>+H507+H508</f>
        <v>0</v>
      </c>
      <c r="I506" s="2"/>
      <c r="J506" s="2"/>
      <c r="K506" s="2"/>
      <c r="L506" s="2"/>
      <c r="M506" s="2"/>
      <c r="N506" s="2"/>
      <c r="O506" s="2"/>
      <c r="P506" s="2"/>
      <c r="Q506" s="2"/>
    </row>
    <row r="507" spans="2:17" x14ac:dyDescent="0.3">
      <c r="B507" s="16" t="s">
        <v>42</v>
      </c>
      <c r="C507" s="17" t="s">
        <v>1017</v>
      </c>
      <c r="D507" s="18" t="s">
        <v>1018</v>
      </c>
      <c r="E507" s="23">
        <f t="shared" si="40"/>
        <v>2021</v>
      </c>
      <c r="F507" s="20">
        <f t="shared" si="41"/>
        <v>44196</v>
      </c>
      <c r="G507" s="24">
        <v>0</v>
      </c>
      <c r="H507" s="24">
        <f>+G507</f>
        <v>0</v>
      </c>
      <c r="I507" s="2"/>
      <c r="J507" s="2"/>
      <c r="K507" s="2"/>
      <c r="L507" s="2"/>
      <c r="M507" s="2"/>
      <c r="N507" s="2"/>
      <c r="O507" s="2"/>
      <c r="P507" s="2"/>
      <c r="Q507" s="2"/>
    </row>
    <row r="508" spans="2:17" x14ac:dyDescent="0.3">
      <c r="B508" s="16"/>
      <c r="C508" s="17" t="s">
        <v>1019</v>
      </c>
      <c r="D508" s="18" t="s">
        <v>1020</v>
      </c>
      <c r="E508" s="23">
        <f t="shared" si="40"/>
        <v>2021</v>
      </c>
      <c r="F508" s="20">
        <f t="shared" si="41"/>
        <v>44196</v>
      </c>
      <c r="G508" s="24">
        <v>0</v>
      </c>
      <c r="H508" s="25">
        <f>SUM(H509:H515)</f>
        <v>0</v>
      </c>
      <c r="I508" s="2"/>
      <c r="J508" s="2"/>
      <c r="K508" s="2"/>
      <c r="L508" s="2"/>
      <c r="M508" s="2"/>
      <c r="N508" s="2"/>
      <c r="O508" s="2"/>
      <c r="P508" s="2"/>
      <c r="Q508" s="2"/>
    </row>
    <row r="509" spans="2:17" x14ac:dyDescent="0.3">
      <c r="B509" s="16" t="s">
        <v>129</v>
      </c>
      <c r="C509" s="17" t="s">
        <v>1021</v>
      </c>
      <c r="D509" s="18" t="s">
        <v>1022</v>
      </c>
      <c r="E509" s="23">
        <f t="shared" si="40"/>
        <v>2021</v>
      </c>
      <c r="F509" s="20">
        <f t="shared" si="41"/>
        <v>44196</v>
      </c>
      <c r="G509" s="24">
        <v>0</v>
      </c>
      <c r="H509" s="24">
        <f t="shared" ref="H509:H516" si="44">+G509</f>
        <v>0</v>
      </c>
      <c r="I509" s="2"/>
      <c r="J509" s="2"/>
      <c r="K509" s="2"/>
      <c r="L509" s="2"/>
      <c r="M509" s="2"/>
      <c r="N509" s="2"/>
      <c r="O509" s="2"/>
      <c r="P509" s="2"/>
      <c r="Q509" s="2"/>
    </row>
    <row r="510" spans="2:17" x14ac:dyDescent="0.3">
      <c r="B510" s="16"/>
      <c r="C510" s="17" t="s">
        <v>1023</v>
      </c>
      <c r="D510" s="18" t="s">
        <v>1024</v>
      </c>
      <c r="E510" s="23">
        <f t="shared" si="40"/>
        <v>2021</v>
      </c>
      <c r="F510" s="20">
        <f t="shared" si="41"/>
        <v>44196</v>
      </c>
      <c r="G510" s="24">
        <v>0</v>
      </c>
      <c r="H510" s="24">
        <f t="shared" si="44"/>
        <v>0</v>
      </c>
      <c r="I510" s="2"/>
      <c r="J510" s="2"/>
      <c r="K510" s="2"/>
      <c r="L510" s="2"/>
      <c r="M510" s="2"/>
      <c r="N510" s="2"/>
      <c r="O510" s="2"/>
      <c r="P510" s="2"/>
      <c r="Q510" s="2"/>
    </row>
    <row r="511" spans="2:17" x14ac:dyDescent="0.3">
      <c r="B511" s="16"/>
      <c r="C511" s="17" t="s">
        <v>1025</v>
      </c>
      <c r="D511" s="18" t="s">
        <v>1026</v>
      </c>
      <c r="E511" s="23">
        <f t="shared" si="40"/>
        <v>2021</v>
      </c>
      <c r="F511" s="20">
        <f t="shared" si="41"/>
        <v>44196</v>
      </c>
      <c r="G511" s="24">
        <v>0</v>
      </c>
      <c r="H511" s="24">
        <f t="shared" si="44"/>
        <v>0</v>
      </c>
      <c r="I511" s="2"/>
      <c r="J511" s="2"/>
      <c r="K511" s="2"/>
      <c r="L511" s="2"/>
      <c r="M511" s="2"/>
      <c r="N511" s="2"/>
      <c r="O511" s="2"/>
      <c r="P511" s="2"/>
      <c r="Q511" s="2"/>
    </row>
    <row r="512" spans="2:17" x14ac:dyDescent="0.3">
      <c r="B512" s="16"/>
      <c r="C512" s="17" t="s">
        <v>1027</v>
      </c>
      <c r="D512" s="18" t="s">
        <v>1028</v>
      </c>
      <c r="E512" s="23">
        <f t="shared" si="40"/>
        <v>2021</v>
      </c>
      <c r="F512" s="20">
        <f t="shared" si="41"/>
        <v>44196</v>
      </c>
      <c r="G512" s="24">
        <v>0</v>
      </c>
      <c r="H512" s="24">
        <f t="shared" si="44"/>
        <v>0</v>
      </c>
      <c r="I512" s="2"/>
      <c r="J512" s="2"/>
      <c r="K512" s="2"/>
      <c r="L512" s="2"/>
      <c r="M512" s="2"/>
      <c r="N512" s="2"/>
      <c r="O512" s="2"/>
      <c r="P512" s="2"/>
      <c r="Q512" s="2"/>
    </row>
    <row r="513" spans="2:17" x14ac:dyDescent="0.3">
      <c r="B513" s="16"/>
      <c r="C513" s="17" t="s">
        <v>1029</v>
      </c>
      <c r="D513" s="18" t="s">
        <v>1030</v>
      </c>
      <c r="E513" s="23">
        <f t="shared" si="40"/>
        <v>2021</v>
      </c>
      <c r="F513" s="20">
        <f t="shared" si="41"/>
        <v>44196</v>
      </c>
      <c r="G513" s="24">
        <v>0</v>
      </c>
      <c r="H513" s="24">
        <f t="shared" si="44"/>
        <v>0</v>
      </c>
      <c r="I513" s="2"/>
      <c r="J513" s="2"/>
      <c r="K513" s="2"/>
      <c r="L513" s="2"/>
      <c r="M513" s="2"/>
      <c r="N513" s="2"/>
      <c r="O513" s="2"/>
      <c r="P513" s="2"/>
      <c r="Q513" s="2"/>
    </row>
    <row r="514" spans="2:17" x14ac:dyDescent="0.3">
      <c r="B514" s="16"/>
      <c r="C514" s="17" t="s">
        <v>1031</v>
      </c>
      <c r="D514" s="18" t="s">
        <v>1032</v>
      </c>
      <c r="E514" s="23">
        <f t="shared" si="40"/>
        <v>2021</v>
      </c>
      <c r="F514" s="20">
        <f t="shared" si="41"/>
        <v>44196</v>
      </c>
      <c r="G514" s="24">
        <v>0</v>
      </c>
      <c r="H514" s="24">
        <f t="shared" si="44"/>
        <v>0</v>
      </c>
      <c r="I514" s="2"/>
      <c r="J514" s="2"/>
      <c r="K514" s="2"/>
      <c r="L514" s="2"/>
      <c r="M514" s="2"/>
      <c r="N514" s="2"/>
      <c r="O514" s="2"/>
      <c r="P514" s="2"/>
      <c r="Q514" s="2"/>
    </row>
    <row r="515" spans="2:17" x14ac:dyDescent="0.3">
      <c r="B515" s="16"/>
      <c r="C515" s="17" t="s">
        <v>1033</v>
      </c>
      <c r="D515" s="18" t="s">
        <v>1034</v>
      </c>
      <c r="E515" s="23">
        <f t="shared" si="40"/>
        <v>2021</v>
      </c>
      <c r="F515" s="20">
        <f t="shared" si="41"/>
        <v>44196</v>
      </c>
      <c r="G515" s="24">
        <v>0</v>
      </c>
      <c r="H515" s="24">
        <f t="shared" si="44"/>
        <v>0</v>
      </c>
      <c r="I515" s="2"/>
      <c r="J515" s="2"/>
      <c r="K515" s="2"/>
      <c r="L515" s="2"/>
      <c r="M515" s="2"/>
      <c r="N515" s="2"/>
      <c r="O515" s="2"/>
      <c r="P515" s="2"/>
      <c r="Q515" s="2"/>
    </row>
    <row r="516" spans="2:17" x14ac:dyDescent="0.3">
      <c r="B516" s="16"/>
      <c r="C516" s="17" t="s">
        <v>1035</v>
      </c>
      <c r="D516" s="18" t="s">
        <v>1036</v>
      </c>
      <c r="E516" s="23">
        <f t="shared" si="40"/>
        <v>2021</v>
      </c>
      <c r="F516" s="20">
        <f t="shared" si="41"/>
        <v>44196</v>
      </c>
      <c r="G516" s="24">
        <v>0</v>
      </c>
      <c r="H516" s="24">
        <f t="shared" si="44"/>
        <v>0</v>
      </c>
      <c r="I516" s="2"/>
      <c r="J516" s="2"/>
      <c r="K516" s="2"/>
      <c r="L516" s="2"/>
      <c r="M516" s="2"/>
      <c r="N516" s="2"/>
      <c r="O516" s="2"/>
      <c r="P516" s="2"/>
      <c r="Q516" s="2"/>
    </row>
    <row r="517" spans="2:17" x14ac:dyDescent="0.3">
      <c r="B517" s="16"/>
      <c r="C517" s="17" t="s">
        <v>1037</v>
      </c>
      <c r="D517" s="18" t="s">
        <v>1038</v>
      </c>
      <c r="E517" s="23">
        <f t="shared" si="40"/>
        <v>2021</v>
      </c>
      <c r="F517" s="20">
        <f t="shared" si="41"/>
        <v>44196</v>
      </c>
      <c r="G517" s="24">
        <v>0</v>
      </c>
      <c r="H517" s="25">
        <f>+H518+H519</f>
        <v>0</v>
      </c>
      <c r="I517" s="2"/>
      <c r="J517" s="2"/>
      <c r="K517" s="2"/>
      <c r="L517" s="2"/>
      <c r="M517" s="2"/>
      <c r="N517" s="2"/>
      <c r="O517" s="2"/>
      <c r="P517" s="2"/>
      <c r="Q517" s="2"/>
    </row>
    <row r="518" spans="2:17" x14ac:dyDescent="0.3">
      <c r="B518" s="16"/>
      <c r="C518" s="17" t="s">
        <v>1039</v>
      </c>
      <c r="D518" s="18" t="s">
        <v>1040</v>
      </c>
      <c r="E518" s="23">
        <f t="shared" ref="E518:E561" si="45">E517</f>
        <v>2021</v>
      </c>
      <c r="F518" s="20">
        <f t="shared" ref="F518:F561" si="46">+F517</f>
        <v>44196</v>
      </c>
      <c r="G518" s="24">
        <v>0</v>
      </c>
      <c r="H518" s="24">
        <f>+G518</f>
        <v>0</v>
      </c>
      <c r="I518" s="2"/>
      <c r="J518" s="2"/>
      <c r="K518" s="2"/>
      <c r="L518" s="2"/>
      <c r="M518" s="2"/>
      <c r="N518" s="2"/>
      <c r="O518" s="2"/>
      <c r="P518" s="2"/>
      <c r="Q518" s="2"/>
    </row>
    <row r="519" spans="2:17" x14ac:dyDescent="0.3">
      <c r="B519" s="16"/>
      <c r="C519" s="17" t="s">
        <v>1041</v>
      </c>
      <c r="D519" s="18" t="s">
        <v>1042</v>
      </c>
      <c r="E519" s="23">
        <f t="shared" si="45"/>
        <v>2021</v>
      </c>
      <c r="F519" s="20">
        <f t="shared" si="46"/>
        <v>44196</v>
      </c>
      <c r="G519" s="24">
        <v>0</v>
      </c>
      <c r="H519" s="25">
        <f>+H520+H521+H522+H537+H548</f>
        <v>0</v>
      </c>
      <c r="I519" s="2"/>
      <c r="J519" s="2"/>
      <c r="K519" s="2"/>
      <c r="L519" s="2"/>
      <c r="M519" s="2"/>
      <c r="N519" s="2"/>
      <c r="O519" s="2"/>
      <c r="P519" s="2"/>
      <c r="Q519" s="2"/>
    </row>
    <row r="520" spans="2:17" x14ac:dyDescent="0.3">
      <c r="B520" s="16"/>
      <c r="C520" s="17" t="s">
        <v>1043</v>
      </c>
      <c r="D520" s="18" t="s">
        <v>1044</v>
      </c>
      <c r="E520" s="23">
        <f t="shared" si="45"/>
        <v>2021</v>
      </c>
      <c r="F520" s="20">
        <f t="shared" si="46"/>
        <v>44196</v>
      </c>
      <c r="G520" s="24">
        <v>0</v>
      </c>
      <c r="H520" s="24">
        <f>+G520</f>
        <v>0</v>
      </c>
      <c r="I520" s="2"/>
      <c r="J520" s="2"/>
      <c r="K520" s="2"/>
      <c r="L520" s="2"/>
      <c r="M520" s="2"/>
      <c r="N520" s="2"/>
      <c r="O520" s="2"/>
      <c r="P520" s="2"/>
      <c r="Q520" s="2"/>
    </row>
    <row r="521" spans="2:17" x14ac:dyDescent="0.3">
      <c r="B521" s="16"/>
      <c r="C521" s="17" t="s">
        <v>1045</v>
      </c>
      <c r="D521" s="18" t="s">
        <v>1046</v>
      </c>
      <c r="E521" s="23">
        <f t="shared" si="45"/>
        <v>2021</v>
      </c>
      <c r="F521" s="20">
        <f t="shared" si="46"/>
        <v>44196</v>
      </c>
      <c r="G521" s="24">
        <v>0</v>
      </c>
      <c r="H521" s="24">
        <f>+G521</f>
        <v>0</v>
      </c>
      <c r="I521" s="2"/>
      <c r="J521" s="2"/>
      <c r="K521" s="2"/>
      <c r="L521" s="2"/>
      <c r="M521" s="2"/>
      <c r="N521" s="2"/>
      <c r="O521" s="2"/>
      <c r="P521" s="2"/>
      <c r="Q521" s="2"/>
    </row>
    <row r="522" spans="2:17" x14ac:dyDescent="0.3">
      <c r="B522" s="16"/>
      <c r="C522" s="17" t="s">
        <v>1047</v>
      </c>
      <c r="D522" s="18" t="s">
        <v>1048</v>
      </c>
      <c r="E522" s="23">
        <f t="shared" si="45"/>
        <v>2021</v>
      </c>
      <c r="F522" s="20">
        <f t="shared" si="46"/>
        <v>44196</v>
      </c>
      <c r="G522" s="24">
        <v>0</v>
      </c>
      <c r="H522" s="25">
        <f>+H523+H526</f>
        <v>0</v>
      </c>
      <c r="I522" s="2"/>
      <c r="J522" s="2"/>
      <c r="K522" s="2"/>
      <c r="L522" s="2"/>
      <c r="M522" s="2"/>
      <c r="N522" s="2"/>
      <c r="O522" s="2"/>
      <c r="P522" s="2"/>
      <c r="Q522" s="2"/>
    </row>
    <row r="523" spans="2:17" x14ac:dyDescent="0.3">
      <c r="B523" s="16" t="s">
        <v>42</v>
      </c>
      <c r="C523" s="17" t="s">
        <v>1049</v>
      </c>
      <c r="D523" s="18" t="s">
        <v>1050</v>
      </c>
      <c r="E523" s="23">
        <f t="shared" si="45"/>
        <v>2021</v>
      </c>
      <c r="F523" s="20">
        <f t="shared" si="46"/>
        <v>44196</v>
      </c>
      <c r="G523" s="24">
        <v>0</v>
      </c>
      <c r="H523" s="25">
        <f>+H524+H525</f>
        <v>0</v>
      </c>
      <c r="I523" s="2"/>
      <c r="J523" s="2"/>
      <c r="K523" s="2"/>
      <c r="L523" s="2"/>
      <c r="M523" s="2"/>
      <c r="N523" s="2"/>
      <c r="O523" s="2"/>
      <c r="P523" s="2"/>
      <c r="Q523" s="2"/>
    </row>
    <row r="524" spans="2:17" x14ac:dyDescent="0.3">
      <c r="B524" s="16" t="s">
        <v>42</v>
      </c>
      <c r="C524" s="17" t="s">
        <v>1051</v>
      </c>
      <c r="D524" s="18" t="s">
        <v>1052</v>
      </c>
      <c r="E524" s="23">
        <f t="shared" si="45"/>
        <v>2021</v>
      </c>
      <c r="F524" s="20">
        <f t="shared" si="46"/>
        <v>44196</v>
      </c>
      <c r="G524" s="24">
        <v>0</v>
      </c>
      <c r="H524" s="24">
        <f>+G524</f>
        <v>0</v>
      </c>
      <c r="I524" s="2"/>
      <c r="J524" s="2"/>
      <c r="K524" s="2"/>
      <c r="L524" s="2"/>
      <c r="M524" s="2"/>
      <c r="N524" s="2"/>
      <c r="O524" s="2"/>
      <c r="P524" s="2"/>
      <c r="Q524" s="2"/>
    </row>
    <row r="525" spans="2:17" x14ac:dyDescent="0.3">
      <c r="B525" s="16" t="s">
        <v>42</v>
      </c>
      <c r="C525" s="17" t="s">
        <v>1053</v>
      </c>
      <c r="D525" s="18" t="s">
        <v>1054</v>
      </c>
      <c r="E525" s="23">
        <f t="shared" si="45"/>
        <v>2021</v>
      </c>
      <c r="F525" s="20">
        <f t="shared" si="46"/>
        <v>44196</v>
      </c>
      <c r="G525" s="24">
        <v>0</v>
      </c>
      <c r="H525" s="24">
        <f>+G525</f>
        <v>0</v>
      </c>
      <c r="I525" s="2"/>
      <c r="J525" s="2"/>
      <c r="K525" s="2"/>
      <c r="L525" s="2"/>
      <c r="M525" s="2"/>
      <c r="N525" s="2"/>
      <c r="O525" s="2"/>
      <c r="P525" s="2"/>
      <c r="Q525" s="2"/>
    </row>
    <row r="526" spans="2:17" x14ac:dyDescent="0.3">
      <c r="B526" s="16"/>
      <c r="C526" s="17" t="s">
        <v>1055</v>
      </c>
      <c r="D526" s="18" t="s">
        <v>1056</v>
      </c>
      <c r="E526" s="23">
        <f t="shared" si="45"/>
        <v>2021</v>
      </c>
      <c r="F526" s="20">
        <f t="shared" si="46"/>
        <v>44196</v>
      </c>
      <c r="G526" s="24">
        <v>0</v>
      </c>
      <c r="H526" s="25">
        <f>+H527+H528+H532+H533+H534+H535+H536</f>
        <v>0</v>
      </c>
      <c r="I526" s="2"/>
      <c r="J526" s="2"/>
      <c r="K526" s="2"/>
      <c r="L526" s="2"/>
      <c r="M526" s="2"/>
      <c r="N526" s="2"/>
      <c r="O526" s="2"/>
      <c r="P526" s="2"/>
      <c r="Q526" s="2"/>
    </row>
    <row r="527" spans="2:17" x14ac:dyDescent="0.3">
      <c r="B527" s="16" t="s">
        <v>129</v>
      </c>
      <c r="C527" s="17" t="s">
        <v>1057</v>
      </c>
      <c r="D527" s="18" t="s">
        <v>1058</v>
      </c>
      <c r="E527" s="23">
        <f t="shared" si="45"/>
        <v>2021</v>
      </c>
      <c r="F527" s="20">
        <f t="shared" si="46"/>
        <v>44196</v>
      </c>
      <c r="G527" s="24">
        <v>0</v>
      </c>
      <c r="H527" s="24">
        <f>+G527</f>
        <v>0</v>
      </c>
      <c r="I527" s="2"/>
      <c r="J527" s="2"/>
      <c r="K527" s="2"/>
      <c r="L527" s="2"/>
      <c r="M527" s="2"/>
      <c r="N527" s="2"/>
      <c r="O527" s="2"/>
      <c r="P527" s="2"/>
      <c r="Q527" s="2"/>
    </row>
    <row r="528" spans="2:17" x14ac:dyDescent="0.3">
      <c r="B528" s="16"/>
      <c r="C528" s="17" t="s">
        <v>1059</v>
      </c>
      <c r="D528" s="18" t="s">
        <v>1060</v>
      </c>
      <c r="E528" s="23">
        <f t="shared" si="45"/>
        <v>2021</v>
      </c>
      <c r="F528" s="20">
        <f t="shared" si="46"/>
        <v>44196</v>
      </c>
      <c r="G528" s="24">
        <v>0</v>
      </c>
      <c r="H528" s="25">
        <f>+H529+H530+H531</f>
        <v>0</v>
      </c>
      <c r="I528" s="2"/>
      <c r="J528" s="2"/>
      <c r="K528" s="2"/>
      <c r="L528" s="2"/>
      <c r="M528" s="2"/>
      <c r="N528" s="2"/>
      <c r="O528" s="2"/>
      <c r="P528" s="2"/>
      <c r="Q528" s="2"/>
    </row>
    <row r="529" spans="2:17" x14ac:dyDescent="0.3">
      <c r="B529" s="16"/>
      <c r="C529" s="17" t="s">
        <v>1061</v>
      </c>
      <c r="D529" s="18" t="s">
        <v>1062</v>
      </c>
      <c r="E529" s="23">
        <f t="shared" si="45"/>
        <v>2021</v>
      </c>
      <c r="F529" s="20">
        <f t="shared" si="46"/>
        <v>44196</v>
      </c>
      <c r="G529" s="24">
        <v>0</v>
      </c>
      <c r="H529" s="24">
        <f t="shared" ref="H529:H536" si="47">+G529</f>
        <v>0</v>
      </c>
      <c r="I529" s="2"/>
      <c r="J529" s="2"/>
      <c r="K529" s="2"/>
      <c r="L529" s="2"/>
      <c r="M529" s="2"/>
      <c r="N529" s="2"/>
      <c r="O529" s="2"/>
      <c r="P529" s="2"/>
      <c r="Q529" s="2"/>
    </row>
    <row r="530" spans="2:17" x14ac:dyDescent="0.3">
      <c r="B530" s="16"/>
      <c r="C530" s="17" t="s">
        <v>1063</v>
      </c>
      <c r="D530" s="18" t="s">
        <v>1064</v>
      </c>
      <c r="E530" s="23">
        <f t="shared" si="45"/>
        <v>2021</v>
      </c>
      <c r="F530" s="20">
        <f t="shared" si="46"/>
        <v>44196</v>
      </c>
      <c r="G530" s="24">
        <v>0</v>
      </c>
      <c r="H530" s="24">
        <f t="shared" si="47"/>
        <v>0</v>
      </c>
      <c r="I530" s="2"/>
      <c r="J530" s="2"/>
      <c r="K530" s="2"/>
      <c r="L530" s="2"/>
      <c r="M530" s="2"/>
      <c r="N530" s="2"/>
      <c r="O530" s="2"/>
      <c r="P530" s="2"/>
      <c r="Q530" s="2"/>
    </row>
    <row r="531" spans="2:17" x14ac:dyDescent="0.3">
      <c r="B531" s="16"/>
      <c r="C531" s="17" t="s">
        <v>1065</v>
      </c>
      <c r="D531" s="18" t="s">
        <v>1066</v>
      </c>
      <c r="E531" s="23">
        <f t="shared" si="45"/>
        <v>2021</v>
      </c>
      <c r="F531" s="20">
        <f t="shared" si="46"/>
        <v>44196</v>
      </c>
      <c r="G531" s="24">
        <v>0</v>
      </c>
      <c r="H531" s="24">
        <f t="shared" si="47"/>
        <v>0</v>
      </c>
      <c r="I531" s="2"/>
      <c r="J531" s="2"/>
      <c r="K531" s="2"/>
      <c r="L531" s="2"/>
      <c r="M531" s="2"/>
      <c r="N531" s="2"/>
      <c r="O531" s="2"/>
      <c r="P531" s="2"/>
      <c r="Q531" s="2"/>
    </row>
    <row r="532" spans="2:17" x14ac:dyDescent="0.3">
      <c r="B532" s="16"/>
      <c r="C532" s="17" t="s">
        <v>1067</v>
      </c>
      <c r="D532" s="18" t="s">
        <v>1068</v>
      </c>
      <c r="E532" s="23">
        <f t="shared" si="45"/>
        <v>2021</v>
      </c>
      <c r="F532" s="20">
        <f t="shared" si="46"/>
        <v>44196</v>
      </c>
      <c r="G532" s="24">
        <v>0</v>
      </c>
      <c r="H532" s="24">
        <f t="shared" si="47"/>
        <v>0</v>
      </c>
      <c r="I532" s="2"/>
      <c r="J532" s="2"/>
      <c r="K532" s="2"/>
      <c r="L532" s="2"/>
      <c r="M532" s="2"/>
      <c r="N532" s="2"/>
      <c r="O532" s="2"/>
      <c r="P532" s="2"/>
      <c r="Q532" s="2"/>
    </row>
    <row r="533" spans="2:17" x14ac:dyDescent="0.3">
      <c r="B533" s="16"/>
      <c r="C533" s="17" t="s">
        <v>1069</v>
      </c>
      <c r="D533" s="18" t="s">
        <v>1070</v>
      </c>
      <c r="E533" s="23">
        <f t="shared" si="45"/>
        <v>2021</v>
      </c>
      <c r="F533" s="20">
        <f t="shared" si="46"/>
        <v>44196</v>
      </c>
      <c r="G533" s="24">
        <v>0</v>
      </c>
      <c r="H533" s="24">
        <f t="shared" si="47"/>
        <v>0</v>
      </c>
      <c r="I533" s="2"/>
      <c r="J533" s="2"/>
      <c r="K533" s="2"/>
      <c r="L533" s="2"/>
      <c r="M533" s="2"/>
      <c r="N533" s="2"/>
      <c r="O533" s="2"/>
      <c r="P533" s="2"/>
      <c r="Q533" s="2"/>
    </row>
    <row r="534" spans="2:17" x14ac:dyDescent="0.3">
      <c r="B534" s="16"/>
      <c r="C534" s="17" t="s">
        <v>1071</v>
      </c>
      <c r="D534" s="18" t="s">
        <v>1072</v>
      </c>
      <c r="E534" s="23">
        <f t="shared" si="45"/>
        <v>2021</v>
      </c>
      <c r="F534" s="20">
        <f t="shared" si="46"/>
        <v>44196</v>
      </c>
      <c r="G534" s="24">
        <v>0</v>
      </c>
      <c r="H534" s="24">
        <f t="shared" si="47"/>
        <v>0</v>
      </c>
      <c r="I534" s="2"/>
      <c r="J534" s="2"/>
      <c r="K534" s="2"/>
      <c r="L534" s="2"/>
      <c r="M534" s="2"/>
      <c r="N534" s="2"/>
      <c r="O534" s="2"/>
      <c r="P534" s="2"/>
      <c r="Q534" s="2"/>
    </row>
    <row r="535" spans="2:17" x14ac:dyDescent="0.3">
      <c r="B535" s="16"/>
      <c r="C535" s="17" t="s">
        <v>1073</v>
      </c>
      <c r="D535" s="18" t="s">
        <v>1074</v>
      </c>
      <c r="E535" s="23">
        <f t="shared" si="45"/>
        <v>2021</v>
      </c>
      <c r="F535" s="20">
        <f t="shared" si="46"/>
        <v>44196</v>
      </c>
      <c r="G535" s="24">
        <v>0</v>
      </c>
      <c r="H535" s="24">
        <f t="shared" si="47"/>
        <v>0</v>
      </c>
      <c r="I535" s="2"/>
      <c r="J535" s="2"/>
      <c r="K535" s="2"/>
      <c r="L535" s="2"/>
      <c r="M535" s="2"/>
      <c r="N535" s="2"/>
      <c r="O535" s="2"/>
      <c r="P535" s="2"/>
      <c r="Q535" s="2"/>
    </row>
    <row r="536" spans="2:17" x14ac:dyDescent="0.3">
      <c r="B536" s="16"/>
      <c r="C536" s="17" t="s">
        <v>1075</v>
      </c>
      <c r="D536" s="18" t="s">
        <v>1076</v>
      </c>
      <c r="E536" s="23">
        <f t="shared" si="45"/>
        <v>2021</v>
      </c>
      <c r="F536" s="20">
        <f t="shared" si="46"/>
        <v>44196</v>
      </c>
      <c r="G536" s="24">
        <v>0</v>
      </c>
      <c r="H536" s="24">
        <f t="shared" si="47"/>
        <v>0</v>
      </c>
      <c r="I536" s="2"/>
      <c r="J536" s="2"/>
      <c r="K536" s="2"/>
      <c r="L536" s="2"/>
      <c r="M536" s="2"/>
      <c r="N536" s="2"/>
      <c r="O536" s="2"/>
      <c r="P536" s="2"/>
      <c r="Q536" s="2"/>
    </row>
    <row r="537" spans="2:17" x14ac:dyDescent="0.3">
      <c r="B537" s="16"/>
      <c r="C537" s="17" t="s">
        <v>1077</v>
      </c>
      <c r="D537" s="18" t="s">
        <v>1078</v>
      </c>
      <c r="E537" s="23">
        <f t="shared" si="45"/>
        <v>2021</v>
      </c>
      <c r="F537" s="20">
        <f t="shared" si="46"/>
        <v>44196</v>
      </c>
      <c r="G537" s="24">
        <v>0</v>
      </c>
      <c r="H537" s="25">
        <f>+H538+H539+H540</f>
        <v>0</v>
      </c>
      <c r="I537" s="2"/>
      <c r="J537" s="2"/>
      <c r="K537" s="2"/>
      <c r="L537" s="2"/>
      <c r="M537" s="2"/>
      <c r="N537" s="2"/>
      <c r="O537" s="2"/>
      <c r="P537" s="2"/>
      <c r="Q537" s="2"/>
    </row>
    <row r="538" spans="2:17" x14ac:dyDescent="0.3">
      <c r="B538" s="16"/>
      <c r="C538" s="17" t="s">
        <v>1079</v>
      </c>
      <c r="D538" s="18" t="s">
        <v>1080</v>
      </c>
      <c r="E538" s="23">
        <f t="shared" si="45"/>
        <v>2021</v>
      </c>
      <c r="F538" s="20">
        <f t="shared" si="46"/>
        <v>44196</v>
      </c>
      <c r="G538" s="24">
        <v>0</v>
      </c>
      <c r="H538" s="24">
        <f>+G538</f>
        <v>0</v>
      </c>
      <c r="I538" s="2"/>
      <c r="J538" s="2"/>
      <c r="K538" s="2"/>
      <c r="L538" s="2"/>
      <c r="M538" s="2"/>
      <c r="N538" s="2"/>
      <c r="O538" s="2"/>
      <c r="P538" s="2"/>
      <c r="Q538" s="2"/>
    </row>
    <row r="539" spans="2:17" x14ac:dyDescent="0.3">
      <c r="B539" s="16" t="s">
        <v>42</v>
      </c>
      <c r="C539" s="17" t="s">
        <v>1081</v>
      </c>
      <c r="D539" s="18" t="s">
        <v>1082</v>
      </c>
      <c r="E539" s="23">
        <f t="shared" si="45"/>
        <v>2021</v>
      </c>
      <c r="F539" s="20">
        <f t="shared" si="46"/>
        <v>44196</v>
      </c>
      <c r="G539" s="24">
        <v>0</v>
      </c>
      <c r="H539" s="24">
        <f>+G539</f>
        <v>0</v>
      </c>
      <c r="I539" s="2"/>
      <c r="J539" s="2"/>
      <c r="K539" s="2"/>
      <c r="L539" s="2"/>
      <c r="M539" s="2"/>
      <c r="N539" s="2"/>
      <c r="O539" s="2"/>
      <c r="P539" s="2"/>
      <c r="Q539" s="2"/>
    </row>
    <row r="540" spans="2:17" x14ac:dyDescent="0.3">
      <c r="B540" s="16"/>
      <c r="C540" s="17" t="s">
        <v>1083</v>
      </c>
      <c r="D540" s="18" t="s">
        <v>1084</v>
      </c>
      <c r="E540" s="23">
        <f t="shared" si="45"/>
        <v>2021</v>
      </c>
      <c r="F540" s="20">
        <f t="shared" si="46"/>
        <v>44196</v>
      </c>
      <c r="G540" s="24">
        <v>0</v>
      </c>
      <c r="H540" s="25">
        <f>SUM(H541:H547)</f>
        <v>0</v>
      </c>
      <c r="I540" s="2"/>
      <c r="J540" s="2"/>
      <c r="K540" s="2"/>
      <c r="L540" s="2"/>
      <c r="M540" s="2"/>
      <c r="N540" s="2"/>
      <c r="O540" s="2"/>
      <c r="P540" s="2"/>
      <c r="Q540" s="2"/>
    </row>
    <row r="541" spans="2:17" x14ac:dyDescent="0.3">
      <c r="B541" s="16" t="s">
        <v>129</v>
      </c>
      <c r="C541" s="17" t="s">
        <v>1085</v>
      </c>
      <c r="D541" s="18" t="s">
        <v>1086</v>
      </c>
      <c r="E541" s="23">
        <f t="shared" si="45"/>
        <v>2021</v>
      </c>
      <c r="F541" s="20">
        <f t="shared" si="46"/>
        <v>44196</v>
      </c>
      <c r="G541" s="24">
        <v>0</v>
      </c>
      <c r="H541" s="24">
        <f t="shared" ref="H541:H548" si="48">+G541</f>
        <v>0</v>
      </c>
      <c r="I541" s="2"/>
      <c r="J541" s="2"/>
      <c r="K541" s="2"/>
      <c r="L541" s="2"/>
      <c r="M541" s="2"/>
      <c r="N541" s="2"/>
      <c r="O541" s="2"/>
      <c r="P541" s="2"/>
      <c r="Q541" s="2"/>
    </row>
    <row r="542" spans="2:17" x14ac:dyDescent="0.3">
      <c r="B542" s="16"/>
      <c r="C542" s="17" t="s">
        <v>1087</v>
      </c>
      <c r="D542" s="18" t="s">
        <v>1088</v>
      </c>
      <c r="E542" s="23">
        <f t="shared" si="45"/>
        <v>2021</v>
      </c>
      <c r="F542" s="20">
        <f t="shared" si="46"/>
        <v>44196</v>
      </c>
      <c r="G542" s="24">
        <v>0</v>
      </c>
      <c r="H542" s="24">
        <f t="shared" si="48"/>
        <v>0</v>
      </c>
      <c r="I542" s="2"/>
      <c r="J542" s="2"/>
      <c r="K542" s="2"/>
      <c r="L542" s="2"/>
      <c r="M542" s="2"/>
      <c r="N542" s="2"/>
      <c r="O542" s="2"/>
      <c r="P542" s="2"/>
      <c r="Q542" s="2"/>
    </row>
    <row r="543" spans="2:17" x14ac:dyDescent="0.3">
      <c r="B543" s="16"/>
      <c r="C543" s="17" t="s">
        <v>1089</v>
      </c>
      <c r="D543" s="18" t="s">
        <v>1090</v>
      </c>
      <c r="E543" s="23">
        <f t="shared" si="45"/>
        <v>2021</v>
      </c>
      <c r="F543" s="20">
        <f t="shared" si="46"/>
        <v>44196</v>
      </c>
      <c r="G543" s="24">
        <v>0</v>
      </c>
      <c r="H543" s="24">
        <f t="shared" si="48"/>
        <v>0</v>
      </c>
      <c r="I543" s="2"/>
      <c r="J543" s="2"/>
      <c r="K543" s="2"/>
      <c r="L543" s="2"/>
      <c r="M543" s="2"/>
      <c r="N543" s="2"/>
      <c r="O543" s="2"/>
      <c r="P543" s="2"/>
      <c r="Q543" s="2"/>
    </row>
    <row r="544" spans="2:17" x14ac:dyDescent="0.3">
      <c r="B544" s="16"/>
      <c r="C544" s="17" t="s">
        <v>1091</v>
      </c>
      <c r="D544" s="18" t="s">
        <v>1092</v>
      </c>
      <c r="E544" s="23">
        <f t="shared" si="45"/>
        <v>2021</v>
      </c>
      <c r="F544" s="20">
        <f t="shared" si="46"/>
        <v>44196</v>
      </c>
      <c r="G544" s="24">
        <v>0</v>
      </c>
      <c r="H544" s="24">
        <f t="shared" si="48"/>
        <v>0</v>
      </c>
      <c r="I544" s="2"/>
      <c r="J544" s="2"/>
      <c r="K544" s="2"/>
      <c r="L544" s="2"/>
      <c r="M544" s="2"/>
      <c r="N544" s="2"/>
      <c r="O544" s="2"/>
      <c r="P544" s="2"/>
      <c r="Q544" s="2"/>
    </row>
    <row r="545" spans="2:17" x14ac:dyDescent="0.3">
      <c r="B545" s="16"/>
      <c r="C545" s="17" t="s">
        <v>1093</v>
      </c>
      <c r="D545" s="18" t="s">
        <v>1094</v>
      </c>
      <c r="E545" s="23">
        <f t="shared" si="45"/>
        <v>2021</v>
      </c>
      <c r="F545" s="20">
        <f t="shared" si="46"/>
        <v>44196</v>
      </c>
      <c r="G545" s="24">
        <v>0</v>
      </c>
      <c r="H545" s="24">
        <f t="shared" si="48"/>
        <v>0</v>
      </c>
      <c r="I545" s="2"/>
      <c r="J545" s="2"/>
      <c r="K545" s="2"/>
      <c r="L545" s="2"/>
      <c r="M545" s="2"/>
      <c r="N545" s="2"/>
      <c r="O545" s="2"/>
      <c r="P545" s="2"/>
      <c r="Q545" s="2"/>
    </row>
    <row r="546" spans="2:17" x14ac:dyDescent="0.3">
      <c r="B546" s="16"/>
      <c r="C546" s="17" t="s">
        <v>1095</v>
      </c>
      <c r="D546" s="18" t="s">
        <v>1096</v>
      </c>
      <c r="E546" s="23">
        <f t="shared" si="45"/>
        <v>2021</v>
      </c>
      <c r="F546" s="20">
        <f t="shared" si="46"/>
        <v>44196</v>
      </c>
      <c r="G546" s="24">
        <v>0</v>
      </c>
      <c r="H546" s="24">
        <f t="shared" si="48"/>
        <v>0</v>
      </c>
      <c r="I546" s="2"/>
      <c r="J546" s="2"/>
      <c r="K546" s="2"/>
      <c r="L546" s="2"/>
      <c r="M546" s="2"/>
      <c r="N546" s="2"/>
      <c r="O546" s="2"/>
      <c r="P546" s="2"/>
      <c r="Q546" s="2"/>
    </row>
    <row r="547" spans="2:17" x14ac:dyDescent="0.3">
      <c r="B547" s="16"/>
      <c r="C547" s="17" t="s">
        <v>1097</v>
      </c>
      <c r="D547" s="18" t="s">
        <v>1098</v>
      </c>
      <c r="E547" s="23">
        <f t="shared" si="45"/>
        <v>2021</v>
      </c>
      <c r="F547" s="20">
        <f t="shared" si="46"/>
        <v>44196</v>
      </c>
      <c r="G547" s="24">
        <v>0</v>
      </c>
      <c r="H547" s="24">
        <f t="shared" si="48"/>
        <v>0</v>
      </c>
      <c r="I547" s="2"/>
      <c r="J547" s="2"/>
      <c r="K547" s="2"/>
      <c r="L547" s="2"/>
      <c r="M547" s="2"/>
      <c r="N547" s="2"/>
      <c r="O547" s="2"/>
      <c r="P547" s="2"/>
      <c r="Q547" s="2"/>
    </row>
    <row r="548" spans="2:17" x14ac:dyDescent="0.3">
      <c r="B548" s="16"/>
      <c r="C548" s="17" t="s">
        <v>1099</v>
      </c>
      <c r="D548" s="18" t="s">
        <v>1100</v>
      </c>
      <c r="E548" s="23">
        <f t="shared" si="45"/>
        <v>2021</v>
      </c>
      <c r="F548" s="20">
        <f t="shared" si="46"/>
        <v>44196</v>
      </c>
      <c r="G548" s="24">
        <v>0</v>
      </c>
      <c r="H548" s="24">
        <f t="shared" si="48"/>
        <v>0</v>
      </c>
      <c r="I548" s="2"/>
      <c r="J548" s="2"/>
      <c r="K548" s="2"/>
      <c r="L548" s="2"/>
      <c r="M548" s="2"/>
      <c r="N548" s="2"/>
      <c r="O548" s="2"/>
      <c r="P548" s="2"/>
      <c r="Q548" s="2"/>
    </row>
    <row r="549" spans="2:17" x14ac:dyDescent="0.3">
      <c r="B549" s="16"/>
      <c r="C549" s="17" t="s">
        <v>1101</v>
      </c>
      <c r="D549" s="18" t="s">
        <v>1102</v>
      </c>
      <c r="E549" s="23">
        <f t="shared" si="45"/>
        <v>2021</v>
      </c>
      <c r="F549" s="20">
        <f t="shared" si="46"/>
        <v>44196</v>
      </c>
      <c r="G549" s="24">
        <v>0</v>
      </c>
      <c r="H549" s="25">
        <f>+H491-H517</f>
        <v>0</v>
      </c>
      <c r="I549" s="2"/>
      <c r="J549" s="2"/>
      <c r="K549" s="2"/>
      <c r="L549" s="2"/>
      <c r="M549" s="2"/>
      <c r="N549" s="2"/>
      <c r="O549" s="2"/>
      <c r="P549" s="2"/>
      <c r="Q549" s="2"/>
    </row>
    <row r="550" spans="2:17" x14ac:dyDescent="0.3">
      <c r="B550" s="16"/>
      <c r="C550" s="17" t="s">
        <v>1103</v>
      </c>
      <c r="D550" s="18" t="s">
        <v>1104</v>
      </c>
      <c r="E550" s="23">
        <f t="shared" si="45"/>
        <v>2021</v>
      </c>
      <c r="F550" s="20">
        <f t="shared" si="46"/>
        <v>44196</v>
      </c>
      <c r="G550" s="24">
        <v>-8489029.5073637497</v>
      </c>
      <c r="H550" s="25">
        <f>+H136-H469+H487+H490+H549</f>
        <v>-8489029.5073637795</v>
      </c>
      <c r="I550" s="2"/>
      <c r="J550" s="2"/>
      <c r="K550" s="2"/>
      <c r="L550" s="2"/>
      <c r="M550" s="2"/>
      <c r="N550" s="2"/>
      <c r="O550" s="2"/>
      <c r="P550" s="2"/>
      <c r="Q550" s="2"/>
    </row>
    <row r="551" spans="2:17" x14ac:dyDescent="0.3">
      <c r="B551" s="16"/>
      <c r="C551" s="17" t="s">
        <v>1105</v>
      </c>
      <c r="D551" s="18" t="s">
        <v>1106</v>
      </c>
      <c r="E551" s="23">
        <f>+E550</f>
        <v>2021</v>
      </c>
      <c r="F551" s="20">
        <f>+F550</f>
        <v>44196</v>
      </c>
      <c r="G551" s="24">
        <v>6517528.6723923283</v>
      </c>
      <c r="H551" s="25">
        <f>+H552+H553+H554+H555</f>
        <v>6517528.6723923283</v>
      </c>
      <c r="I551" s="2"/>
      <c r="J551" s="2"/>
      <c r="K551" s="2"/>
      <c r="L551" s="2"/>
      <c r="M551" s="2"/>
      <c r="N551" s="2"/>
      <c r="O551" s="2"/>
      <c r="P551" s="2"/>
      <c r="Q551" s="2"/>
    </row>
    <row r="552" spans="2:17" x14ac:dyDescent="0.3">
      <c r="B552" s="16"/>
      <c r="C552" s="17" t="s">
        <v>1107</v>
      </c>
      <c r="D552" s="18" t="s">
        <v>1108</v>
      </c>
      <c r="E552" s="23">
        <f t="shared" si="45"/>
        <v>2021</v>
      </c>
      <c r="F552" s="20">
        <f t="shared" si="46"/>
        <v>44196</v>
      </c>
      <c r="G552" s="24">
        <v>6073143.102392328</v>
      </c>
      <c r="H552" s="24">
        <f>+G552</f>
        <v>6073143.102392328</v>
      </c>
      <c r="I552" s="2"/>
      <c r="J552" s="2"/>
      <c r="K552" s="2"/>
      <c r="L552" s="2"/>
      <c r="M552" s="2"/>
      <c r="N552" s="2"/>
      <c r="O552" s="2"/>
      <c r="P552" s="2"/>
      <c r="Q552" s="2"/>
    </row>
    <row r="553" spans="2:17" x14ac:dyDescent="0.3">
      <c r="B553" s="16"/>
      <c r="C553" s="17" t="s">
        <v>1109</v>
      </c>
      <c r="D553" s="18" t="s">
        <v>1110</v>
      </c>
      <c r="E553" s="23">
        <f t="shared" si="45"/>
        <v>2021</v>
      </c>
      <c r="F553" s="20">
        <f t="shared" si="46"/>
        <v>44196</v>
      </c>
      <c r="G553" s="24">
        <v>200908.91999999998</v>
      </c>
      <c r="H553" s="24">
        <f>+G553</f>
        <v>200908.91999999998</v>
      </c>
      <c r="I553" s="2"/>
      <c r="J553" s="2"/>
      <c r="K553" s="2"/>
      <c r="L553" s="2"/>
      <c r="M553" s="2"/>
      <c r="N553" s="2"/>
      <c r="O553" s="2"/>
      <c r="P553" s="2"/>
      <c r="Q553" s="2"/>
    </row>
    <row r="554" spans="2:17" x14ac:dyDescent="0.3">
      <c r="B554" s="16"/>
      <c r="C554" s="17" t="s">
        <v>1111</v>
      </c>
      <c r="D554" s="18" t="s">
        <v>1112</v>
      </c>
      <c r="E554" s="23">
        <f t="shared" si="45"/>
        <v>2021</v>
      </c>
      <c r="F554" s="20">
        <f t="shared" si="46"/>
        <v>44196</v>
      </c>
      <c r="G554" s="24">
        <v>235628.78</v>
      </c>
      <c r="H554" s="24">
        <f>+G554</f>
        <v>235628.78</v>
      </c>
      <c r="I554" s="2"/>
      <c r="J554" s="2"/>
      <c r="K554" s="2"/>
      <c r="L554" s="2"/>
      <c r="M554" s="2"/>
      <c r="N554" s="2"/>
      <c r="O554" s="2"/>
      <c r="P554" s="2"/>
      <c r="Q554" s="2"/>
    </row>
    <row r="555" spans="2:17" x14ac:dyDescent="0.3">
      <c r="B555" s="16"/>
      <c r="C555" s="17" t="s">
        <v>1113</v>
      </c>
      <c r="D555" s="18" t="s">
        <v>1114</v>
      </c>
      <c r="E555" s="23">
        <f t="shared" si="45"/>
        <v>2021</v>
      </c>
      <c r="F555" s="20">
        <f t="shared" si="46"/>
        <v>44196</v>
      </c>
      <c r="G555" s="24">
        <v>7847.87</v>
      </c>
      <c r="H555" s="24">
        <f>+G555</f>
        <v>7847.87</v>
      </c>
      <c r="I555" s="2"/>
      <c r="J555" s="2"/>
      <c r="K555" s="2"/>
      <c r="L555" s="2"/>
      <c r="M555" s="2"/>
      <c r="N555" s="2"/>
      <c r="O555" s="2"/>
      <c r="P555" s="2"/>
      <c r="Q555" s="2"/>
    </row>
    <row r="556" spans="2:17" x14ac:dyDescent="0.3">
      <c r="B556" s="16"/>
      <c r="C556" s="17" t="s">
        <v>1115</v>
      </c>
      <c r="D556" s="18" t="s">
        <v>1116</v>
      </c>
      <c r="E556" s="23">
        <f t="shared" si="45"/>
        <v>2021</v>
      </c>
      <c r="F556" s="20">
        <f t="shared" si="46"/>
        <v>44196</v>
      </c>
      <c r="G556" s="24">
        <v>64518</v>
      </c>
      <c r="H556" s="25">
        <f>+H557+H558</f>
        <v>64518</v>
      </c>
      <c r="I556" s="2"/>
      <c r="J556" s="2"/>
      <c r="K556" s="2"/>
      <c r="L556" s="2"/>
      <c r="M556" s="2"/>
      <c r="N556" s="2"/>
      <c r="O556" s="2"/>
      <c r="P556" s="2"/>
      <c r="Q556" s="2"/>
    </row>
    <row r="557" spans="2:17" x14ac:dyDescent="0.3">
      <c r="B557" s="16"/>
      <c r="C557" s="17" t="s">
        <v>1117</v>
      </c>
      <c r="D557" s="18" t="s">
        <v>1118</v>
      </c>
      <c r="E557" s="23">
        <f t="shared" si="45"/>
        <v>2021</v>
      </c>
      <c r="F557" s="20">
        <f t="shared" si="46"/>
        <v>44196</v>
      </c>
      <c r="G557" s="24">
        <v>64518</v>
      </c>
      <c r="H557" s="24">
        <f>+G557</f>
        <v>64518</v>
      </c>
      <c r="I557" s="2"/>
      <c r="J557" s="2"/>
      <c r="K557" s="2"/>
      <c r="L557" s="2"/>
      <c r="M557" s="2"/>
      <c r="N557" s="2"/>
      <c r="O557" s="2"/>
      <c r="P557" s="2"/>
      <c r="Q557" s="2"/>
    </row>
    <row r="558" spans="2:17" x14ac:dyDescent="0.3">
      <c r="B558" s="16"/>
      <c r="C558" s="17" t="s">
        <v>1119</v>
      </c>
      <c r="D558" s="18" t="s">
        <v>1120</v>
      </c>
      <c r="E558" s="23">
        <f t="shared" si="45"/>
        <v>2021</v>
      </c>
      <c r="F558" s="20">
        <f t="shared" si="46"/>
        <v>44196</v>
      </c>
      <c r="G558" s="24">
        <v>0</v>
      </c>
      <c r="H558" s="24">
        <f>+G558</f>
        <v>0</v>
      </c>
      <c r="I558" s="2"/>
      <c r="J558" s="2"/>
      <c r="K558" s="2"/>
      <c r="L558" s="2"/>
      <c r="M558" s="2"/>
      <c r="N558" s="2"/>
      <c r="O558" s="2"/>
      <c r="P558" s="2"/>
      <c r="Q558" s="2"/>
    </row>
    <row r="559" spans="2:17" x14ac:dyDescent="0.3">
      <c r="B559" s="16"/>
      <c r="C559" s="17" t="s">
        <v>1121</v>
      </c>
      <c r="D559" s="18" t="s">
        <v>1122</v>
      </c>
      <c r="E559" s="23">
        <f t="shared" si="45"/>
        <v>2021</v>
      </c>
      <c r="F559" s="20">
        <f t="shared" si="46"/>
        <v>44196</v>
      </c>
      <c r="G559" s="24">
        <v>0</v>
      </c>
      <c r="H559" s="24">
        <f>+G559</f>
        <v>0</v>
      </c>
      <c r="I559" s="2"/>
      <c r="J559" s="2"/>
      <c r="K559" s="2"/>
      <c r="L559" s="2"/>
      <c r="M559" s="2"/>
      <c r="N559" s="2"/>
      <c r="O559" s="2"/>
      <c r="P559" s="2"/>
      <c r="Q559" s="2"/>
    </row>
    <row r="560" spans="2:17" x14ac:dyDescent="0.3">
      <c r="B560" s="16"/>
      <c r="C560" s="17" t="s">
        <v>1123</v>
      </c>
      <c r="D560" s="18" t="s">
        <v>1124</v>
      </c>
      <c r="E560" s="23">
        <f t="shared" si="45"/>
        <v>2021</v>
      </c>
      <c r="F560" s="20">
        <f t="shared" si="46"/>
        <v>44196</v>
      </c>
      <c r="G560" s="24">
        <v>6582046.6723923283</v>
      </c>
      <c r="H560" s="25">
        <f>+H551+H556+H559</f>
        <v>6582046.6723923283</v>
      </c>
      <c r="I560" s="2"/>
      <c r="J560" s="2"/>
      <c r="K560" s="2"/>
      <c r="L560" s="2"/>
      <c r="M560" s="2"/>
      <c r="N560" s="2"/>
      <c r="O560" s="2"/>
      <c r="P560" s="2"/>
      <c r="Q560" s="2"/>
    </row>
    <row r="561" spans="2:17" x14ac:dyDescent="0.3">
      <c r="B561" s="16"/>
      <c r="C561" s="17" t="s">
        <v>1125</v>
      </c>
      <c r="D561" s="18" t="s">
        <v>1126</v>
      </c>
      <c r="E561" s="23">
        <f t="shared" si="45"/>
        <v>2021</v>
      </c>
      <c r="F561" s="20">
        <f t="shared" si="46"/>
        <v>44196</v>
      </c>
      <c r="G561" s="24"/>
      <c r="H561" s="25">
        <f>+H550-H560</f>
        <v>-15071076.179756109</v>
      </c>
      <c r="I561" s="2"/>
      <c r="J561" s="2"/>
      <c r="K561" s="2"/>
      <c r="L561" s="2"/>
      <c r="M561" s="2"/>
      <c r="N561" s="2"/>
      <c r="O561" s="2"/>
      <c r="P561" s="2"/>
      <c r="Q561" s="2"/>
    </row>
    <row r="562" spans="2:17" x14ac:dyDescent="0.3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2:17" x14ac:dyDescent="0.3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2:17" x14ac:dyDescent="0.3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2:17" x14ac:dyDescent="0.3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2:17" x14ac:dyDescent="0.3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2:17" x14ac:dyDescent="0.3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2:17" x14ac:dyDescent="0.3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2:17" x14ac:dyDescent="0.3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2:17" x14ac:dyDescent="0.3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2:17" x14ac:dyDescent="0.3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2:17" x14ac:dyDescent="0.3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2:17" x14ac:dyDescent="0.3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2:17" x14ac:dyDescent="0.3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2:17" x14ac:dyDescent="0.3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2:17" x14ac:dyDescent="0.3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3:17" x14ac:dyDescent="0.3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3:17" x14ac:dyDescent="0.3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3:17" x14ac:dyDescent="0.3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3:17" x14ac:dyDescent="0.3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3:17" x14ac:dyDescent="0.3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3:17" x14ac:dyDescent="0.3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3:17" x14ac:dyDescent="0.3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3:17" x14ac:dyDescent="0.3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3:17" x14ac:dyDescent="0.3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3:17" x14ac:dyDescent="0.3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3:17" x14ac:dyDescent="0.3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3:17" x14ac:dyDescent="0.3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3:17" x14ac:dyDescent="0.3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3:17" x14ac:dyDescent="0.3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3:17" x14ac:dyDescent="0.3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3:17" x14ac:dyDescent="0.3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3:17" x14ac:dyDescent="0.3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3:17" x14ac:dyDescent="0.3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3:17" x14ac:dyDescent="0.3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3:17" x14ac:dyDescent="0.3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3:17" x14ac:dyDescent="0.3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3:17" x14ac:dyDescent="0.3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3:17" x14ac:dyDescent="0.3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3:17" x14ac:dyDescent="0.3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3:17" x14ac:dyDescent="0.3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3:17" x14ac:dyDescent="0.3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3:17" x14ac:dyDescent="0.3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3:17" x14ac:dyDescent="0.3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3:17" x14ac:dyDescent="0.3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3:17" x14ac:dyDescent="0.3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3:17" x14ac:dyDescent="0.3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3:17" x14ac:dyDescent="0.3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3:17" x14ac:dyDescent="0.3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3:17" x14ac:dyDescent="0.3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3:17" x14ac:dyDescent="0.3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3:17" x14ac:dyDescent="0.3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3:17" x14ac:dyDescent="0.3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3:17" x14ac:dyDescent="0.3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3:17" x14ac:dyDescent="0.3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3:17" x14ac:dyDescent="0.3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3:17" x14ac:dyDescent="0.3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3:17" x14ac:dyDescent="0.3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3:17" x14ac:dyDescent="0.3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3:17" x14ac:dyDescent="0.3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3:17" x14ac:dyDescent="0.3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3:17" x14ac:dyDescent="0.3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3:17" x14ac:dyDescent="0.3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3:17" x14ac:dyDescent="0.3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3:17" x14ac:dyDescent="0.3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3:17" x14ac:dyDescent="0.3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3:17" x14ac:dyDescent="0.3">
      <c r="C627" s="2"/>
      <c r="D627" s="2"/>
      <c r="E627" s="2"/>
      <c r="F627" s="2"/>
      <c r="G627" s="2"/>
      <c r="H627" s="2"/>
    </row>
    <row r="628" spans="3:17" x14ac:dyDescent="0.3">
      <c r="C628" s="2"/>
      <c r="D628" s="2"/>
      <c r="E628" s="2"/>
      <c r="F628" s="2"/>
      <c r="G628" s="2"/>
      <c r="H628" s="2"/>
    </row>
    <row r="629" spans="3:17" x14ac:dyDescent="0.3">
      <c r="C629" s="2"/>
      <c r="D629" s="2"/>
      <c r="E629" s="2"/>
      <c r="F629" s="2"/>
      <c r="G629" s="2"/>
      <c r="H629" s="2"/>
    </row>
    <row r="630" spans="3:17" x14ac:dyDescent="0.3">
      <c r="C630" s="2"/>
      <c r="D630" s="2"/>
      <c r="E630" s="2"/>
      <c r="F630" s="2"/>
      <c r="G630" s="2"/>
      <c r="H630" s="2"/>
    </row>
    <row r="631" spans="3:17" x14ac:dyDescent="0.3">
      <c r="C631" s="2"/>
      <c r="D631" s="2"/>
      <c r="E631" s="2"/>
      <c r="F631" s="2"/>
      <c r="G631" s="2"/>
      <c r="H631" s="2"/>
    </row>
    <row r="632" spans="3:17" x14ac:dyDescent="0.3">
      <c r="C632" s="2"/>
      <c r="D632" s="2"/>
      <c r="E632" s="2"/>
      <c r="F632" s="2"/>
      <c r="G632" s="2"/>
      <c r="H632" s="2"/>
    </row>
    <row r="633" spans="3:17" x14ac:dyDescent="0.3">
      <c r="C633" s="2"/>
      <c r="D633" s="2"/>
      <c r="E633" s="2"/>
      <c r="F633" s="2"/>
      <c r="G633" s="2"/>
      <c r="H633" s="2"/>
    </row>
    <row r="634" spans="3:17" x14ac:dyDescent="0.3">
      <c r="C634" s="2"/>
      <c r="D634" s="2"/>
      <c r="E634" s="2"/>
      <c r="F634" s="2"/>
      <c r="G634" s="2"/>
      <c r="H634" s="2"/>
    </row>
    <row r="635" spans="3:17" x14ac:dyDescent="0.3">
      <c r="C635" s="2"/>
      <c r="D635" s="2"/>
      <c r="E635" s="2"/>
      <c r="F635" s="2"/>
      <c r="G635" s="2"/>
      <c r="H635" s="2"/>
    </row>
    <row r="636" spans="3:17" x14ac:dyDescent="0.3">
      <c r="C636" s="2"/>
      <c r="D636" s="2"/>
      <c r="E636" s="2"/>
      <c r="F636" s="2"/>
      <c r="G636" s="2"/>
      <c r="H636" s="2"/>
    </row>
    <row r="637" spans="3:17" x14ac:dyDescent="0.3">
      <c r="C637" s="2"/>
      <c r="D637" s="2"/>
      <c r="E637" s="2"/>
      <c r="F637" s="2"/>
      <c r="G637" s="2"/>
      <c r="H637" s="2"/>
    </row>
    <row r="638" spans="3:17" x14ac:dyDescent="0.3">
      <c r="C638" s="2"/>
      <c r="D638" s="2"/>
      <c r="E638" s="2"/>
      <c r="F638" s="2"/>
      <c r="G638" s="2"/>
      <c r="H638" s="2"/>
    </row>
    <row r="639" spans="3:17" x14ac:dyDescent="0.3">
      <c r="C639" s="2"/>
      <c r="D639" s="2"/>
      <c r="E639" s="2"/>
      <c r="F639" s="2"/>
      <c r="G639" s="2"/>
      <c r="H639" s="2"/>
    </row>
    <row r="640" spans="3:17" x14ac:dyDescent="0.3">
      <c r="C640" s="2"/>
      <c r="D640" s="2"/>
      <c r="E640" s="2"/>
      <c r="F640" s="2"/>
      <c r="G640" s="2"/>
      <c r="H640" s="2"/>
    </row>
    <row r="641" spans="3:8" x14ac:dyDescent="0.3">
      <c r="C641" s="2"/>
      <c r="D641" s="2"/>
      <c r="E641" s="2"/>
      <c r="F641" s="2"/>
      <c r="G641" s="2"/>
      <c r="H641" s="2"/>
    </row>
    <row r="642" spans="3:8" x14ac:dyDescent="0.3">
      <c r="C642" s="2"/>
      <c r="D642" s="2"/>
      <c r="E642" s="2"/>
      <c r="F642" s="2"/>
      <c r="G642" s="2"/>
      <c r="H642" s="2"/>
    </row>
    <row r="643" spans="3:8" x14ac:dyDescent="0.3">
      <c r="C643" s="2"/>
      <c r="D643" s="2"/>
      <c r="E643" s="2"/>
      <c r="F643" s="2"/>
      <c r="G643" s="2"/>
      <c r="H643" s="2"/>
    </row>
    <row r="644" spans="3:8" x14ac:dyDescent="0.3">
      <c r="C644" s="2"/>
      <c r="D644" s="2"/>
      <c r="E644" s="2"/>
      <c r="F644" s="2"/>
      <c r="G644" s="2"/>
      <c r="H644" s="2"/>
    </row>
    <row r="645" spans="3:8" x14ac:dyDescent="0.3">
      <c r="C645" s="2"/>
      <c r="D645" s="2"/>
      <c r="E645" s="2"/>
      <c r="F645" s="2"/>
      <c r="G645" s="2"/>
      <c r="H645" s="2"/>
    </row>
    <row r="646" spans="3:8" x14ac:dyDescent="0.3">
      <c r="C646" s="2"/>
      <c r="D646" s="2"/>
      <c r="E646" s="2"/>
      <c r="F646" s="2"/>
      <c r="G646" s="2"/>
      <c r="H646" s="2"/>
    </row>
    <row r="647" spans="3:8" x14ac:dyDescent="0.3">
      <c r="C647" s="2"/>
      <c r="D647" s="2"/>
      <c r="E647" s="2"/>
      <c r="F647" s="2"/>
      <c r="G647" s="2"/>
      <c r="H647" s="2"/>
    </row>
    <row r="648" spans="3:8" x14ac:dyDescent="0.3">
      <c r="C648" s="2"/>
      <c r="D648" s="2"/>
      <c r="E648" s="2"/>
      <c r="F648" s="2"/>
      <c r="G648" s="2"/>
      <c r="H648" s="2"/>
    </row>
    <row r="649" spans="3:8" x14ac:dyDescent="0.3">
      <c r="C649" s="2"/>
      <c r="D649" s="2"/>
      <c r="E649" s="2"/>
      <c r="F649" s="2"/>
      <c r="G649" s="2"/>
      <c r="H649" s="2"/>
    </row>
    <row r="650" spans="3:8" x14ac:dyDescent="0.3">
      <c r="C650" s="2"/>
      <c r="D650" s="2"/>
      <c r="E650" s="2"/>
      <c r="F650" s="2"/>
      <c r="G650" s="2"/>
      <c r="H650" s="2"/>
    </row>
    <row r="651" spans="3:8" x14ac:dyDescent="0.3">
      <c r="C651" s="2"/>
      <c r="D651" s="2"/>
      <c r="E651" s="2"/>
      <c r="F651" s="2"/>
      <c r="G651" s="2"/>
      <c r="H651" s="2"/>
    </row>
    <row r="652" spans="3:8" x14ac:dyDescent="0.3">
      <c r="C652" s="2"/>
      <c r="D652" s="2"/>
      <c r="E652" s="2"/>
      <c r="F652" s="2"/>
      <c r="G652" s="2"/>
      <c r="H652" s="2"/>
    </row>
    <row r="653" spans="3:8" x14ac:dyDescent="0.3">
      <c r="C653" s="2"/>
      <c r="D653" s="2"/>
      <c r="E653" s="2"/>
      <c r="F653" s="2"/>
      <c r="G653" s="2"/>
      <c r="H653" s="2"/>
    </row>
    <row r="654" spans="3:8" x14ac:dyDescent="0.3">
      <c r="C654" s="2"/>
      <c r="D654" s="2"/>
      <c r="E654" s="2"/>
      <c r="F654" s="2"/>
      <c r="G654" s="2"/>
      <c r="H654" s="2"/>
    </row>
    <row r="655" spans="3:8" x14ac:dyDescent="0.3">
      <c r="C655" s="2"/>
      <c r="D655" s="2"/>
      <c r="E655" s="2"/>
      <c r="F655" s="2"/>
      <c r="G655" s="2"/>
      <c r="H655" s="2"/>
    </row>
    <row r="656" spans="3:8" x14ac:dyDescent="0.3">
      <c r="C656" s="2"/>
      <c r="D656" s="2"/>
      <c r="E656" s="2"/>
      <c r="F656" s="2"/>
      <c r="G656" s="2"/>
      <c r="H656" s="2"/>
    </row>
    <row r="657" spans="3:8" x14ac:dyDescent="0.3">
      <c r="C657" s="2"/>
      <c r="D657" s="2"/>
      <c r="E657" s="2"/>
      <c r="F657" s="2"/>
      <c r="G657" s="2"/>
      <c r="H657" s="2"/>
    </row>
    <row r="658" spans="3:8" x14ac:dyDescent="0.3">
      <c r="C658" s="2"/>
      <c r="D658" s="2"/>
      <c r="E658" s="2"/>
      <c r="F658" s="2"/>
      <c r="G658" s="2"/>
      <c r="H658" s="2"/>
    </row>
    <row r="659" spans="3:8" x14ac:dyDescent="0.3">
      <c r="E659" s="2"/>
      <c r="F659" s="2"/>
      <c r="G659" s="2"/>
      <c r="H659" s="2"/>
    </row>
    <row r="660" spans="3:8" x14ac:dyDescent="0.3">
      <c r="E660" s="2"/>
      <c r="F660" s="2"/>
      <c r="G660" s="2"/>
      <c r="H660" s="2"/>
    </row>
    <row r="661" spans="3:8" x14ac:dyDescent="0.3">
      <c r="E661" s="2"/>
      <c r="F661" s="2"/>
      <c r="G661" s="2"/>
    </row>
    <row r="662" spans="3:8" x14ac:dyDescent="0.3">
      <c r="E662" s="2"/>
      <c r="F662" s="2"/>
      <c r="G662" s="2"/>
    </row>
  </sheetData>
  <printOptions horizontalCentered="1"/>
  <pageMargins left="0.39370078740157483" right="0.39370078740157483" top="0.78740157480314965" bottom="0.59055118110236227" header="0.39370078740157483" footer="0.19685039370078741"/>
  <pageSetup paperSize="9" scale="63" fitToHeight="100" orientation="portrait" r:id="rId1"/>
  <headerFooter alignWithMargins="0">
    <oddHeader>&amp;C&amp;A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New Mod. CE Prev 2021</vt:lpstr>
      <vt:lpstr>'New Mod. CE Prev 2021'!Area_stampa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cp:lastPrinted>2021-03-09T12:29:01Z</cp:lastPrinted>
  <dcterms:created xsi:type="dcterms:W3CDTF">2021-03-09T12:24:28Z</dcterms:created>
  <dcterms:modified xsi:type="dcterms:W3CDTF">2021-03-09T12:48:26Z</dcterms:modified>
</cp:coreProperties>
</file>