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20\documenti per pubblicazione\"/>
    </mc:Choice>
  </mc:AlternateContent>
  <bookViews>
    <workbookView xWindow="0" yWindow="0" windowWidth="23040" windowHeight="8925"/>
  </bookViews>
  <sheets>
    <sheet name="Schema Rediconto Finanziar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xlnm._FilterDatabase" localSheetId="0" hidden="1">'Schema Rediconto Finanziario'!$A$4:$C$118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'Schema Rediconto Finanziario'!$A:$E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4" i="1" l="1"/>
  <c r="E112" i="1"/>
  <c r="E108" i="1"/>
  <c r="E96" i="1"/>
  <c r="E88" i="1"/>
  <c r="E80" i="1"/>
  <c r="E57" i="1"/>
  <c r="E52" i="1"/>
  <c r="E37" i="1"/>
  <c r="E28" i="1"/>
  <c r="E27" i="1"/>
  <c r="E15" i="1"/>
  <c r="C12" i="1"/>
  <c r="E12" i="1"/>
  <c r="C114" i="1"/>
  <c r="C108" i="1"/>
  <c r="C88" i="1"/>
  <c r="C80" i="1"/>
  <c r="C57" i="1"/>
  <c r="C55" i="1"/>
  <c r="C52" i="1"/>
  <c r="C37" i="1"/>
  <c r="C28" i="1"/>
  <c r="D108" i="1" l="1"/>
  <c r="E104" i="1"/>
  <c r="D104" i="1"/>
  <c r="D112" i="1" s="1"/>
  <c r="C94" i="1"/>
  <c r="C91" i="1"/>
  <c r="D88" i="1"/>
  <c r="D80" i="1"/>
  <c r="E55" i="1"/>
  <c r="D55" i="1"/>
  <c r="D52" i="1"/>
  <c r="D37" i="1"/>
  <c r="D27" i="1"/>
  <c r="C27" i="1"/>
  <c r="C20" i="1"/>
  <c r="D15" i="1"/>
  <c r="C15" i="1"/>
  <c r="D12" i="1"/>
  <c r="D28" i="1" l="1"/>
  <c r="D57" i="1" s="1"/>
  <c r="C65" i="1"/>
  <c r="C71" i="1"/>
  <c r="D96" i="1"/>
  <c r="C104" i="1"/>
  <c r="C112" i="1" s="1"/>
  <c r="C96" i="1" l="1"/>
  <c r="D114" i="1"/>
  <c r="C117" i="1" l="1"/>
</calcChain>
</file>

<file path=xl/sharedStrings.xml><?xml version="1.0" encoding="utf-8"?>
<sst xmlns="http://schemas.openxmlformats.org/spreadsheetml/2006/main" count="204" uniqueCount="116">
  <si>
    <t>AZIENDA OSPEDALIERA PER L'EMERGENZA "CANNIZZARO"
RENDICONTO FINANZIARIO</t>
  </si>
  <si>
    <t>Importi: Euro</t>
  </si>
  <si>
    <t>SCHEMA DI RENDICONTO FINANZIARIO</t>
  </si>
  <si>
    <t>ANNO T-1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</si>
  <si>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</si>
  <si>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</si>
  <si>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</si>
  <si>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</si>
  <si>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</si>
  <si>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</si>
  <si>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</si>
  <si>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</si>
  <si>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</si>
  <si>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</si>
  <si>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</si>
  <si>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</si>
  <si>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</si>
  <si>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</si>
  <si>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</si>
  <si>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</si>
  <si>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</si>
  <si>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</si>
  <si>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</si>
  <si>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</si>
  <si>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</si>
  <si>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</si>
  <si>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</si>
  <si>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</si>
  <si>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</si>
  <si>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</si>
  <si>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</si>
  <si>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</si>
  <si>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</si>
  <si>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</si>
  <si>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</si>
  <si>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</si>
  <si>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</si>
  <si>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</si>
  <si>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</si>
  <si>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</si>
  <si>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</si>
  <si>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</si>
  <si>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</si>
  <si>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</si>
  <si>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</si>
  <si>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</si>
  <si>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</si>
  <si>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</si>
  <si>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</si>
  <si>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</si>
  <si>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</si>
  <si>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</si>
  <si>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</si>
  <si>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</si>
  <si>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</si>
  <si>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</si>
  <si>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</si>
  <si>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</si>
  <si>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</si>
  <si>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</si>
  <si>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</si>
  <si>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</si>
  <si>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</si>
  <si>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</si>
  <si>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</si>
  <si>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</si>
  <si>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</si>
  <si>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</si>
  <si>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</si>
  <si>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</si>
  <si>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</si>
  <si>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</si>
  <si>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</si>
  <si>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</si>
  <si>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</si>
  <si>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</si>
  <si>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</si>
  <si>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</si>
  <si>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</si>
  <si>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</si>
  <si>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>Acquisto immobilizzazioni materiali in corso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</si>
  <si>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</si>
  <si>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</si>
  <si>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</si>
  <si>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</si>
  <si>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</si>
  <si>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</si>
  <si>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</si>
  <si>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</si>
  <si>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</si>
  <si>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</si>
  <si>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</si>
  <si>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</si>
  <si>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</si>
  <si>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</si>
  <si>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</si>
  <si>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</si>
  <si>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</si>
  <si>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</si>
  <si>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</si>
  <si>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</si>
  <si>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</si>
  <si>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</si>
  <si>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</si>
  <si>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Diminuzione/aumento crediti per versamenti a Patrimonio Netto</t>
  </si>
  <si>
    <t>Aumento/ diminuzione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</si>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</sst>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;\(#,##0\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Garamond"/>
      <family val="1"/>
    </font>
    <font>
      <b/>
      <i/>
      <sz val="12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sz val="10"/>
      <name val="Book Antiqua"/>
      <family val="1"/>
    </font>
    <font>
      <sz val="10"/>
      <name val="Arial"/>
      <family val="2"/>
    </font>
    <font>
      <i/>
      <sz val="12"/>
      <name val="Garamond"/>
      <family val="1"/>
    </font>
    <font>
      <b/>
      <i/>
      <sz val="12"/>
      <color theme="0"/>
      <name val="Garamond"/>
      <family val="1"/>
    </font>
    <font>
      <b/>
      <sz val="12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1" fillId="0" borderId="0"/>
    <xf numFmtId="164" fontId="8" fillId="0" borderId="0"/>
  </cellStyleXfs>
  <cellXfs count="80">
    <xf numFmtId="0" fontId="0" fillId="0" borderId="0" xfId="0"/>
    <xf numFmtId="0" fontId="3" fillId="2" borderId="1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3" fillId="2" borderId="6" xfId="2" applyFont="1" applyFill="1" applyBorder="1" applyAlignment="1">
      <alignment vertical="center"/>
    </xf>
    <xf numFmtId="0" fontId="6" fillId="0" borderId="1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4" fontId="6" fillId="0" borderId="0" xfId="3" applyNumberFormat="1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7" fillId="3" borderId="14" xfId="3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/>
    </xf>
    <xf numFmtId="0" fontId="5" fillId="2" borderId="15" xfId="3" applyNumberFormat="1" applyFont="1" applyFill="1" applyBorder="1" applyAlignment="1">
      <alignment horizontal="right" vertical="center"/>
    </xf>
    <xf numFmtId="0" fontId="3" fillId="0" borderId="16" xfId="3" applyNumberFormat="1" applyFont="1" applyFill="1" applyBorder="1" applyAlignment="1">
      <alignment horizontal="right" vertical="center"/>
    </xf>
    <xf numFmtId="0" fontId="3" fillId="0" borderId="15" xfId="3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3" fillId="4" borderId="15" xfId="3" applyFont="1" applyFill="1" applyBorder="1" applyAlignment="1">
      <alignment vertical="center"/>
    </xf>
    <xf numFmtId="0" fontId="3" fillId="4" borderId="15" xfId="3" applyFont="1" applyFill="1" applyBorder="1" applyAlignment="1">
      <alignment horizontal="center" vertical="center"/>
    </xf>
    <xf numFmtId="3" fontId="4" fillId="4" borderId="16" xfId="3" applyNumberFormat="1" applyFont="1" applyFill="1" applyBorder="1" applyAlignment="1">
      <alignment horizontal="right" vertical="center"/>
    </xf>
    <xf numFmtId="3" fontId="4" fillId="4" borderId="15" xfId="3" applyNumberFormat="1" applyFont="1" applyFill="1" applyBorder="1" applyAlignment="1">
      <alignment horizontal="right" vertical="center"/>
    </xf>
    <xf numFmtId="0" fontId="3" fillId="0" borderId="15" xfId="3" quotePrefix="1" applyFont="1" applyFill="1" applyBorder="1" applyAlignment="1">
      <alignment vertical="center"/>
    </xf>
    <xf numFmtId="0" fontId="3" fillId="0" borderId="15" xfId="3" applyFont="1" applyFill="1" applyBorder="1" applyAlignment="1">
      <alignment vertical="center"/>
    </xf>
    <xf numFmtId="3" fontId="3" fillId="0" borderId="16" xfId="3" applyNumberFormat="1" applyFont="1" applyBorder="1" applyAlignment="1">
      <alignment horizontal="right" vertical="center"/>
    </xf>
    <xf numFmtId="3" fontId="3" fillId="0" borderId="15" xfId="3" applyNumberFormat="1" applyFont="1" applyBorder="1" applyAlignment="1">
      <alignment horizontal="right" vertical="center"/>
    </xf>
    <xf numFmtId="0" fontId="5" fillId="0" borderId="16" xfId="3" applyFont="1" applyBorder="1" applyAlignment="1">
      <alignment vertical="center"/>
    </xf>
    <xf numFmtId="0" fontId="5" fillId="0" borderId="15" xfId="3" applyFont="1" applyBorder="1" applyAlignment="1">
      <alignment vertical="center"/>
    </xf>
    <xf numFmtId="0" fontId="5" fillId="0" borderId="15" xfId="3" quotePrefix="1" applyFont="1" applyFill="1" applyBorder="1" applyAlignment="1">
      <alignment vertical="center"/>
    </xf>
    <xf numFmtId="0" fontId="5" fillId="0" borderId="15" xfId="3" applyFont="1" applyFill="1" applyBorder="1" applyAlignment="1">
      <alignment horizontal="left" vertical="center"/>
    </xf>
    <xf numFmtId="3" fontId="5" fillId="0" borderId="16" xfId="3" quotePrefix="1" applyNumberFormat="1" applyFont="1" applyFill="1" applyBorder="1" applyAlignment="1">
      <alignment horizontal="right" vertical="center"/>
    </xf>
    <xf numFmtId="3" fontId="5" fillId="0" borderId="15" xfId="3" quotePrefix="1" applyNumberFormat="1" applyFont="1" applyFill="1" applyBorder="1" applyAlignment="1">
      <alignment horizontal="right" vertical="center"/>
    </xf>
    <xf numFmtId="3" fontId="5" fillId="0" borderId="16" xfId="3" quotePrefix="1" applyNumberFormat="1" applyFont="1" applyBorder="1" applyAlignment="1">
      <alignment horizontal="right" vertical="center"/>
    </xf>
    <xf numFmtId="3" fontId="5" fillId="0" borderId="15" xfId="3" quotePrefix="1" applyNumberFormat="1" applyFont="1" applyBorder="1" applyAlignment="1">
      <alignment horizontal="right" vertical="center"/>
    </xf>
    <xf numFmtId="37" fontId="3" fillId="4" borderId="15" xfId="4" applyNumberFormat="1" applyFont="1" applyFill="1" applyBorder="1" applyAlignment="1">
      <alignment horizontal="center" vertical="center"/>
    </xf>
    <xf numFmtId="3" fontId="3" fillId="4" borderId="15" xfId="3" quotePrefix="1" applyNumberFormat="1" applyFont="1" applyFill="1" applyBorder="1" applyAlignment="1">
      <alignment horizontal="right" vertical="center"/>
    </xf>
    <xf numFmtId="3" fontId="3" fillId="0" borderId="16" xfId="3" quotePrefix="1" applyNumberFormat="1" applyFont="1" applyBorder="1" applyAlignment="1">
      <alignment horizontal="right" vertical="center"/>
    </xf>
    <xf numFmtId="3" fontId="3" fillId="0" borderId="15" xfId="3" quotePrefix="1" applyNumberFormat="1" applyFont="1" applyBorder="1" applyAlignment="1">
      <alignment horizontal="right" vertical="center"/>
    </xf>
    <xf numFmtId="0" fontId="5" fillId="0" borderId="15" xfId="3" applyFont="1" applyFill="1" applyBorder="1" applyAlignment="1">
      <alignment vertical="center"/>
    </xf>
    <xf numFmtId="3" fontId="5" fillId="0" borderId="16" xfId="3" applyNumberFormat="1" applyFont="1" applyBorder="1" applyAlignment="1">
      <alignment horizontal="right" vertical="center"/>
    </xf>
    <xf numFmtId="3" fontId="5" fillId="0" borderId="15" xfId="3" applyNumberFormat="1" applyFont="1" applyBorder="1" applyAlignment="1">
      <alignment horizontal="right" vertical="center"/>
    </xf>
    <xf numFmtId="3" fontId="5" fillId="0" borderId="16" xfId="3" applyNumberFormat="1" applyFont="1" applyFill="1" applyBorder="1" applyAlignment="1">
      <alignment horizontal="right" vertical="center"/>
    </xf>
    <xf numFmtId="3" fontId="5" fillId="0" borderId="15" xfId="3" applyNumberFormat="1" applyFont="1" applyFill="1" applyBorder="1" applyAlignment="1">
      <alignment horizontal="right" vertical="center"/>
    </xf>
    <xf numFmtId="3" fontId="3" fillId="4" borderId="16" xfId="3" quotePrefix="1" applyNumberFormat="1" applyFont="1" applyFill="1" applyBorder="1" applyAlignment="1">
      <alignment horizontal="right" vertical="center"/>
    </xf>
    <xf numFmtId="0" fontId="10" fillId="0" borderId="15" xfId="3" quotePrefix="1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0" fontId="11" fillId="3" borderId="15" xfId="3" applyFont="1" applyFill="1" applyBorder="1" applyAlignment="1">
      <alignment vertical="center"/>
    </xf>
    <xf numFmtId="3" fontId="7" fillId="3" borderId="15" xfId="3" applyNumberFormat="1" applyFont="1" applyFill="1" applyBorder="1" applyAlignment="1">
      <alignment horizontal="right" vertical="center"/>
    </xf>
    <xf numFmtId="0" fontId="10" fillId="0" borderId="15" xfId="3" applyFont="1" applyFill="1" applyBorder="1" applyAlignment="1">
      <alignment horizontal="left" vertical="center"/>
    </xf>
    <xf numFmtId="3" fontId="3" fillId="5" borderId="15" xfId="3" applyNumberFormat="1" applyFont="1" applyFill="1" applyBorder="1" applyAlignment="1">
      <alignment horizontal="right" vertical="center"/>
    </xf>
    <xf numFmtId="3" fontId="5" fillId="5" borderId="15" xfId="3" applyNumberFormat="1" applyFont="1" applyFill="1" applyBorder="1" applyAlignment="1">
      <alignment horizontal="right" vertical="center"/>
    </xf>
    <xf numFmtId="3" fontId="5" fillId="5" borderId="15" xfId="3" quotePrefix="1" applyNumberFormat="1" applyFont="1" applyFill="1" applyBorder="1" applyAlignment="1">
      <alignment horizontal="right" vertical="center"/>
    </xf>
    <xf numFmtId="0" fontId="3" fillId="0" borderId="15" xfId="3" applyFont="1" applyFill="1" applyBorder="1" applyAlignment="1">
      <alignment horizontal="left" vertical="center"/>
    </xf>
    <xf numFmtId="3" fontId="3" fillId="0" borderId="16" xfId="3" applyNumberFormat="1" applyFont="1" applyFill="1" applyBorder="1" applyAlignment="1">
      <alignment horizontal="right" vertical="center"/>
    </xf>
    <xf numFmtId="3" fontId="3" fillId="0" borderId="15" xfId="3" applyNumberFormat="1" applyFont="1" applyFill="1" applyBorder="1" applyAlignment="1">
      <alignment horizontal="right" vertical="center"/>
    </xf>
    <xf numFmtId="0" fontId="3" fillId="0" borderId="15" xfId="3" quotePrefix="1" applyFont="1" applyBorder="1" applyAlignment="1">
      <alignment vertical="center"/>
    </xf>
    <xf numFmtId="0" fontId="3" fillId="0" borderId="15" xfId="3" applyFont="1" applyBorder="1" applyAlignment="1">
      <alignment vertical="center" wrapText="1"/>
    </xf>
    <xf numFmtId="0" fontId="5" fillId="0" borderId="16" xfId="3" applyFont="1" applyBorder="1" applyAlignment="1">
      <alignment horizontal="right" vertical="center"/>
    </xf>
    <xf numFmtId="0" fontId="5" fillId="0" borderId="15" xfId="3" applyFont="1" applyBorder="1" applyAlignment="1">
      <alignment horizontal="right" vertical="center"/>
    </xf>
    <xf numFmtId="0" fontId="4" fillId="0" borderId="15" xfId="3" quotePrefix="1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3" fillId="0" borderId="17" xfId="3" applyFont="1" applyFill="1" applyBorder="1" applyAlignment="1">
      <alignment horizontal="left" vertical="center"/>
    </xf>
    <xf numFmtId="0" fontId="3" fillId="0" borderId="17" xfId="3" applyFont="1" applyFill="1" applyBorder="1" applyAlignment="1">
      <alignment horizontal="center" vertical="center"/>
    </xf>
    <xf numFmtId="3" fontId="3" fillId="0" borderId="18" xfId="3" quotePrefix="1" applyNumberFormat="1" applyFont="1" applyFill="1" applyBorder="1" applyAlignment="1">
      <alignment horizontal="right" vertical="center"/>
    </xf>
    <xf numFmtId="3" fontId="3" fillId="0" borderId="17" xfId="3" quotePrefix="1" applyNumberFormat="1" applyFont="1" applyFill="1" applyBorder="1" applyAlignment="1">
      <alignment horizontal="right" vertical="center"/>
    </xf>
    <xf numFmtId="4" fontId="6" fillId="0" borderId="0" xfId="3" applyNumberFormat="1" applyFont="1" applyAlignment="1">
      <alignment vertical="center"/>
    </xf>
    <xf numFmtId="0" fontId="6" fillId="0" borderId="0" xfId="3" applyFont="1" applyAlignment="1">
      <alignment horizontal="right" vertical="center"/>
    </xf>
    <xf numFmtId="4" fontId="6" fillId="0" borderId="0" xfId="1" applyNumberFormat="1" applyFont="1" applyAlignment="1">
      <alignment vertical="center"/>
    </xf>
    <xf numFmtId="0" fontId="12" fillId="0" borderId="0" xfId="3" applyFont="1" applyAlignment="1">
      <alignment horizontal="right" vertical="center"/>
    </xf>
    <xf numFmtId="4" fontId="12" fillId="0" borderId="0" xfId="1" applyNumberFormat="1" applyFont="1" applyAlignment="1">
      <alignment vertical="center"/>
    </xf>
    <xf numFmtId="3" fontId="6" fillId="0" borderId="0" xfId="3" applyNumberFormat="1" applyFont="1" applyAlignment="1">
      <alignment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7" fillId="3" borderId="13" xfId="3" applyFont="1" applyFill="1" applyBorder="1" applyAlignment="1">
      <alignment horizontal="left" vertical="center"/>
    </xf>
    <xf numFmtId="3" fontId="5" fillId="0" borderId="15" xfId="3" applyNumberFormat="1" applyFont="1" applyBorder="1" applyAlignment="1">
      <alignment vertical="center"/>
    </xf>
    <xf numFmtId="3" fontId="5" fillId="0" borderId="15" xfId="3" applyNumberFormat="1" applyFont="1" applyFill="1" applyBorder="1" applyAlignment="1">
      <alignment vertical="center"/>
    </xf>
    <xf numFmtId="3" fontId="3" fillId="0" borderId="15" xfId="3" quotePrefix="1" applyNumberFormat="1" applyFont="1" applyFill="1" applyBorder="1" applyAlignment="1">
      <alignment horizontal="right" vertical="center"/>
    </xf>
  </cellXfs>
  <cellStyles count="5">
    <cellStyle name="Migliaia" xfId="1" builtinId="3"/>
    <cellStyle name="Normale" xfId="0" builtinId="0"/>
    <cellStyle name="Normale 32" xfId="3"/>
    <cellStyle name="Normale_Asl 6_Raccordo MONISANIT al 31 dicembre 2007 (v. FINALE del 30.05.2008) 2" xfId="2"/>
    <cellStyle name="Normale_modelloDCF2004botton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25400</xdr:rowOff>
    </xdr:from>
    <xdr:to>
      <xdr:col>1</xdr:col>
      <xdr:colOff>37193</xdr:colOff>
      <xdr:row>1</xdr:row>
      <xdr:rowOff>290589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4093" t="13953" r="38563" b="17829"/>
        <a:stretch>
          <a:fillRect/>
        </a:stretch>
      </xdr:blipFill>
      <xdr:spPr bwMode="auto">
        <a:xfrm>
          <a:off x="88900" y="25400"/>
          <a:ext cx="595993" cy="615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  <sheetName val="appoggio2"/>
      <sheetName val="AN_ECON"/>
      <sheetName val="AN_PATR"/>
      <sheetName val="CE_RICL"/>
      <sheetName val="Master"/>
      <sheetName val="SP_RICL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bloomberg"/>
      <sheetName val="input"/>
      <sheetName val="tb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  <sheetName val="assumptions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  <sheetName val="CE"/>
      <sheetName val="tabelle"/>
      <sheetName val="quadro macro"/>
      <sheetName val="system_tabs"/>
      <sheetName val="Dati"/>
      <sheetName val="Accessi_per_SINGOLO_MESE"/>
      <sheetName val="RICOVERATI"/>
      <sheetName val="confronto con i trimestre 2007"/>
      <sheetName val="confronto con iv trimestre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>
        <row r="5">
          <cell r="B5">
            <v>4565677.4227499999</v>
          </cell>
        </row>
      </sheetData>
      <sheetData sheetId="27"/>
      <sheetData sheetId="28">
        <row r="5">
          <cell r="B5">
            <v>4565677.4227499999</v>
          </cell>
        </row>
      </sheetData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0">
          <cell r="C30">
            <v>0</v>
          </cell>
        </row>
      </sheetData>
      <sheetData sheetId="41"/>
      <sheetData sheetId="42">
        <row r="30">
          <cell r="C30">
            <v>0</v>
          </cell>
        </row>
      </sheetData>
      <sheetData sheetId="43">
        <row r="30">
          <cell r="C30">
            <v>0</v>
          </cell>
        </row>
      </sheetData>
      <sheetData sheetId="44"/>
      <sheetData sheetId="45">
        <row r="5">
          <cell r="B5">
            <v>4565677.4227499999</v>
          </cell>
        </row>
      </sheetData>
      <sheetData sheetId="46"/>
      <sheetData sheetId="47">
        <row r="5">
          <cell r="B5">
            <v>4565677.4227499999</v>
          </cell>
        </row>
      </sheetData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/>
      <sheetData sheetId="66">
        <row r="30">
          <cell r="C30">
            <v>0</v>
          </cell>
        </row>
      </sheetData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  <sheetName val="appoggio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Servizi_e_Altro"/>
      <sheetName val="CQRC"/>
      <sheetName val="RINNOVI CONTRATTUALI"/>
      <sheetName val="TETTO"/>
      <sheetName val="AD02_ASSEGNI NUCLEO FAMILIARE"/>
      <sheetName val="QUALIFICHE"/>
      <sheetName val="D_1.2"/>
      <sheetName val="elenchi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1">
          <cell r="A1" t="str">
            <v>AZIENDA:</v>
          </cell>
        </row>
      </sheetData>
      <sheetData sheetId="123">
        <row r="1">
          <cell r="A1" t="str">
            <v>AZIENDA:</v>
          </cell>
        </row>
      </sheetData>
      <sheetData sheetId="124">
        <row r="1">
          <cell r="A1" t="str">
            <v>Avellino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A2" t="str">
            <v>Abitazioni di tipo signorile</v>
          </cell>
        </row>
      </sheetData>
      <sheetData sheetId="131">
        <row r="2">
          <cell r="A2" t="str">
            <v>Abitazioni di tipo signorile</v>
          </cell>
        </row>
      </sheetData>
      <sheetData sheetId="132">
        <row r="1">
          <cell r="A1" t="str">
            <v>Avellino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>
        <row r="7">
          <cell r="L7">
            <v>4.3999999999999997E-2</v>
          </cell>
        </row>
      </sheetData>
      <sheetData sheetId="208" refreshError="1"/>
      <sheetData sheetId="209"/>
      <sheetData sheetId="210"/>
      <sheetData sheetId="211"/>
      <sheetData sheetId="212">
        <row r="4">
          <cell r="A4" t="str">
            <v>-</v>
          </cell>
        </row>
      </sheetData>
      <sheetData sheetId="213">
        <row r="4">
          <cell r="A4" t="str">
            <v>-</v>
          </cell>
        </row>
      </sheetData>
      <sheetData sheetId="214">
        <row r="4">
          <cell r="A4" t="str">
            <v>-</v>
          </cell>
        </row>
      </sheetData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3">
          <cell r="I3">
            <v>153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1">
          <cell r="A1" t="str">
            <v>Codice USL/Azienda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1">
          <cell r="A1" t="str">
            <v>Codice USL/Azienda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1">
          <cell r="A1" t="str">
            <v>AZIENDA: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>
        <row r="1">
          <cell r="A1" t="str">
            <v>Avellino</v>
          </cell>
        </row>
      </sheetData>
      <sheetData sheetId="779">
        <row r="1">
          <cell r="A1" t="str">
            <v>AZIENDA:</v>
          </cell>
        </row>
      </sheetData>
      <sheetData sheetId="780">
        <row r="2">
          <cell r="A2" t="str">
            <v>Abitazioni di tipo signorile</v>
          </cell>
        </row>
      </sheetData>
      <sheetData sheetId="781">
        <row r="2">
          <cell r="A2" t="str">
            <v>Abitazioni di tipo signorile</v>
          </cell>
        </row>
      </sheetData>
      <sheetData sheetId="782" refreshError="1"/>
      <sheetData sheetId="783">
        <row r="1">
          <cell r="A1" t="str">
            <v>AZIENDA:</v>
          </cell>
        </row>
      </sheetData>
      <sheetData sheetId="784">
        <row r="5">
          <cell r="B5">
            <v>4565677.4227499999</v>
          </cell>
        </row>
      </sheetData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>
        <row r="1">
          <cell r="A1" t="str">
            <v>AZIENDA:</v>
          </cell>
        </row>
      </sheetData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>
        <row r="7">
          <cell r="L7">
            <v>4.3999999999999997E-2</v>
          </cell>
        </row>
      </sheetData>
      <sheetData sheetId="822">
        <row r="7">
          <cell r="L7">
            <v>4.3999999999999997E-2</v>
          </cell>
        </row>
      </sheetData>
      <sheetData sheetId="823">
        <row r="1">
          <cell r="A1" t="str">
            <v>Somma di rettificato</v>
          </cell>
        </row>
      </sheetData>
      <sheetData sheetId="824">
        <row r="1">
          <cell r="A1" t="str">
            <v>Codice USL/Azienda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2">
          <cell r="C2" t="str">
            <v>CODICE</v>
          </cell>
        </row>
      </sheetData>
      <sheetData sheetId="827"/>
      <sheetData sheetId="828">
        <row r="2">
          <cell r="C2" t="str">
            <v>CODICE</v>
          </cell>
        </row>
      </sheetData>
      <sheetData sheetId="829">
        <row r="1">
          <cell r="A1" t="str">
            <v>Avellino</v>
          </cell>
        </row>
      </sheetData>
      <sheetData sheetId="830">
        <row r="1">
          <cell r="A1" t="str">
            <v>Codice USL/Azienda</v>
          </cell>
        </row>
      </sheetData>
      <sheetData sheetId="831">
        <row r="1">
          <cell r="A1" t="str">
            <v>Avellino</v>
          </cell>
        </row>
      </sheetData>
      <sheetData sheetId="832">
        <row r="2">
          <cell r="A2" t="str">
            <v>Abitazioni di tipo signorile</v>
          </cell>
        </row>
      </sheetData>
      <sheetData sheetId="833">
        <row r="2">
          <cell r="C2" t="str">
            <v>CODICE</v>
          </cell>
        </row>
      </sheetData>
      <sheetData sheetId="834">
        <row r="1">
          <cell r="A1" t="str">
            <v>AZIENDA:</v>
          </cell>
        </row>
      </sheetData>
      <sheetData sheetId="835">
        <row r="2">
          <cell r="C2" t="str">
            <v>CODICE</v>
          </cell>
        </row>
      </sheetData>
      <sheetData sheetId="836">
        <row r="1">
          <cell r="A1" t="str">
            <v>AZIENDA: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  <sheetData sheetId="896"/>
      <sheetData sheetId="897"/>
      <sheetData sheetId="898" refreshError="1"/>
      <sheetData sheetId="899" refreshError="1"/>
      <sheetData sheetId="900"/>
      <sheetData sheetId="901" refreshError="1"/>
      <sheetData sheetId="902" refreshError="1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36"/>
  <sheetViews>
    <sheetView tabSelected="1" workbookViewId="0">
      <selection activeCell="E116" sqref="E116"/>
    </sheetView>
  </sheetViews>
  <sheetFormatPr defaultColWidth="9.42578125" defaultRowHeight="15.75" x14ac:dyDescent="0.2"/>
  <cols>
    <col min="1" max="1" width="9.42578125" style="8"/>
    <col min="2" max="2" width="111.42578125" style="8" customWidth="1"/>
    <col min="3" max="3" width="20.5703125" style="62" customWidth="1"/>
    <col min="4" max="4" width="20.5703125" style="8" hidden="1" customWidth="1"/>
    <col min="5" max="5" width="20.5703125" style="8" customWidth="1"/>
    <col min="6" max="6" width="11.42578125" style="8" bestFit="1" customWidth="1"/>
    <col min="7" max="19" width="118.42578125" style="8" customWidth="1"/>
    <col min="20" max="16384" width="9.42578125" style="8"/>
  </cols>
  <sheetData>
    <row r="1" spans="1:5" s="2" customFormat="1" ht="27.6" customHeight="1" x14ac:dyDescent="0.2">
      <c r="A1" s="1"/>
      <c r="B1" s="68" t="s">
        <v>0</v>
      </c>
      <c r="C1" s="70" t="s">
        <v>1</v>
      </c>
      <c r="D1" s="71"/>
      <c r="E1" s="72"/>
    </row>
    <row r="2" spans="1:5" s="2" customFormat="1" ht="27.6" customHeight="1" thickBot="1" x14ac:dyDescent="0.25">
      <c r="A2" s="3"/>
      <c r="B2" s="69"/>
      <c r="C2" s="73"/>
      <c r="D2" s="74"/>
      <c r="E2" s="75"/>
    </row>
    <row r="3" spans="1:5" x14ac:dyDescent="0.2">
      <c r="A3" s="4"/>
      <c r="B3" s="5"/>
      <c r="C3" s="6"/>
      <c r="D3" s="7"/>
      <c r="E3" s="5"/>
    </row>
    <row r="4" spans="1:5" ht="40.5" customHeight="1" x14ac:dyDescent="0.2">
      <c r="A4" s="76" t="s">
        <v>2</v>
      </c>
      <c r="B4" s="76"/>
      <c r="C4" s="10">
        <v>2020</v>
      </c>
      <c r="D4" s="9" t="s">
        <v>3</v>
      </c>
      <c r="E4" s="10">
        <v>2019</v>
      </c>
    </row>
    <row r="5" spans="1:5" s="14" customFormat="1" x14ac:dyDescent="0.2">
      <c r="A5" s="11"/>
      <c r="B5" s="11"/>
      <c r="C5" s="51"/>
      <c r="D5" s="12"/>
      <c r="E5" s="13"/>
    </row>
    <row r="6" spans="1:5" s="14" customFormat="1" ht="24.75" customHeight="1" x14ac:dyDescent="0.2">
      <c r="A6" s="15" t="s">
        <v>4</v>
      </c>
      <c r="B6" s="16"/>
      <c r="C6" s="18"/>
      <c r="D6" s="17"/>
      <c r="E6" s="18"/>
    </row>
    <row r="7" spans="1:5" s="14" customFormat="1" x14ac:dyDescent="0.2">
      <c r="A7" s="19" t="s">
        <v>5</v>
      </c>
      <c r="B7" s="20" t="s">
        <v>6</v>
      </c>
      <c r="C7" s="51">
        <v>7965.2999999038875</v>
      </c>
      <c r="D7" s="21"/>
      <c r="E7" s="22">
        <v>43</v>
      </c>
    </row>
    <row r="8" spans="1:5" s="14" customFormat="1" x14ac:dyDescent="0.2">
      <c r="A8" s="19"/>
      <c r="B8" s="49" t="s">
        <v>7</v>
      </c>
      <c r="C8" s="78"/>
      <c r="D8" s="23"/>
      <c r="E8" s="24"/>
    </row>
    <row r="9" spans="1:5" s="14" customFormat="1" x14ac:dyDescent="0.2">
      <c r="A9" s="25" t="s">
        <v>5</v>
      </c>
      <c r="B9" s="26" t="s">
        <v>8</v>
      </c>
      <c r="C9" s="28">
        <v>3216291.33</v>
      </c>
      <c r="D9" s="27"/>
      <c r="E9" s="28">
        <v>3146588</v>
      </c>
    </row>
    <row r="10" spans="1:5" s="14" customFormat="1" x14ac:dyDescent="0.2">
      <c r="A10" s="25" t="s">
        <v>5</v>
      </c>
      <c r="B10" s="26" t="s">
        <v>9</v>
      </c>
      <c r="C10" s="28">
        <v>3718688.9399999995</v>
      </c>
      <c r="D10" s="29"/>
      <c r="E10" s="30">
        <v>3761460</v>
      </c>
    </row>
    <row r="11" spans="1:5" s="14" customFormat="1" ht="15.75" customHeight="1" x14ac:dyDescent="0.2">
      <c r="A11" s="25" t="s">
        <v>5</v>
      </c>
      <c r="B11" s="26" t="s">
        <v>10</v>
      </c>
      <c r="C11" s="28">
        <v>8951.1200000000008</v>
      </c>
      <c r="D11" s="29"/>
      <c r="E11" s="30">
        <v>8951</v>
      </c>
    </row>
    <row r="12" spans="1:5" s="14" customFormat="1" ht="15.6" customHeight="1" x14ac:dyDescent="0.2">
      <c r="A12" s="15" t="s">
        <v>11</v>
      </c>
      <c r="B12" s="31"/>
      <c r="C12" s="32">
        <f>+C9+C10+C11</f>
        <v>6943931.3899999997</v>
      </c>
      <c r="D12" s="32">
        <f t="shared" ref="D12:E12" si="0">+D9+D10+D11</f>
        <v>0</v>
      </c>
      <c r="E12" s="32">
        <f>+E9+E10+E11</f>
        <v>6916999</v>
      </c>
    </row>
    <row r="13" spans="1:5" s="14" customFormat="1" ht="15.75" customHeight="1" x14ac:dyDescent="0.2">
      <c r="A13" s="25" t="s">
        <v>12</v>
      </c>
      <c r="B13" s="26" t="s">
        <v>13</v>
      </c>
      <c r="C13" s="79">
        <v>-6375067.8200000003</v>
      </c>
      <c r="D13" s="33"/>
      <c r="E13" s="34">
        <v>-6344536</v>
      </c>
    </row>
    <row r="14" spans="1:5" s="14" customFormat="1" ht="15.75" customHeight="1" x14ac:dyDescent="0.2">
      <c r="A14" s="25" t="s">
        <v>12</v>
      </c>
      <c r="B14" s="26" t="s">
        <v>14</v>
      </c>
      <c r="C14" s="79">
        <v>-147285.28</v>
      </c>
      <c r="D14" s="33"/>
      <c r="E14" s="34">
        <v>-98428</v>
      </c>
    </row>
    <row r="15" spans="1:5" s="14" customFormat="1" ht="15.75" customHeight="1" x14ac:dyDescent="0.2">
      <c r="A15" s="15" t="s">
        <v>15</v>
      </c>
      <c r="B15" s="31"/>
      <c r="C15" s="32">
        <f>+C13+C14</f>
        <v>-6522353.1000000006</v>
      </c>
      <c r="D15" s="32">
        <f t="shared" ref="D15:E15" si="1">+D13+D14</f>
        <v>0</v>
      </c>
      <c r="E15" s="32">
        <f>+E13+E14</f>
        <v>-6442964</v>
      </c>
    </row>
    <row r="16" spans="1:5" s="14" customFormat="1" ht="15.75" customHeight="1" x14ac:dyDescent="0.2">
      <c r="A16" s="25" t="s">
        <v>5</v>
      </c>
      <c r="B16" s="35" t="s">
        <v>16</v>
      </c>
      <c r="C16" s="39">
        <v>0</v>
      </c>
      <c r="D16" s="36"/>
      <c r="E16" s="37">
        <v>0</v>
      </c>
    </row>
    <row r="17" spans="1:5" s="14" customFormat="1" ht="15.75" customHeight="1" x14ac:dyDescent="0.2">
      <c r="A17" s="25" t="s">
        <v>12</v>
      </c>
      <c r="B17" s="26" t="s">
        <v>17</v>
      </c>
      <c r="C17" s="39">
        <v>0</v>
      </c>
      <c r="D17" s="38"/>
      <c r="E17" s="39">
        <v>0</v>
      </c>
    </row>
    <row r="18" spans="1:5" s="14" customFormat="1" ht="15.75" customHeight="1" x14ac:dyDescent="0.2">
      <c r="A18" s="25" t="s">
        <v>5</v>
      </c>
      <c r="B18" s="35" t="s">
        <v>18</v>
      </c>
      <c r="C18" s="39">
        <v>0</v>
      </c>
      <c r="D18" s="36"/>
      <c r="E18" s="37"/>
    </row>
    <row r="19" spans="1:5" s="14" customFormat="1" ht="15.75" customHeight="1" x14ac:dyDescent="0.2">
      <c r="A19" s="25" t="s">
        <v>12</v>
      </c>
      <c r="B19" s="26" t="s">
        <v>19</v>
      </c>
      <c r="C19" s="39">
        <v>0</v>
      </c>
      <c r="D19" s="38"/>
      <c r="E19" s="39"/>
    </row>
    <row r="20" spans="1:5" s="14" customFormat="1" ht="15.75" customHeight="1" x14ac:dyDescent="0.2">
      <c r="A20" s="15" t="s">
        <v>20</v>
      </c>
      <c r="B20" s="31"/>
      <c r="C20" s="32">
        <f>+C16-C17+C18-C19</f>
        <v>0</v>
      </c>
      <c r="D20" s="40"/>
      <c r="E20" s="32">
        <v>0</v>
      </c>
    </row>
    <row r="21" spans="1:5" s="14" customFormat="1" ht="15.75" customHeight="1" x14ac:dyDescent="0.2">
      <c r="A21" s="25" t="s">
        <v>21</v>
      </c>
      <c r="B21" s="26" t="s">
        <v>22</v>
      </c>
      <c r="C21" s="39">
        <v>0</v>
      </c>
      <c r="D21" s="38"/>
      <c r="E21" s="39">
        <v>0</v>
      </c>
    </row>
    <row r="22" spans="1:5" s="14" customFormat="1" ht="15.75" customHeight="1" x14ac:dyDescent="0.2">
      <c r="A22" s="25" t="s">
        <v>5</v>
      </c>
      <c r="B22" s="35" t="s">
        <v>23</v>
      </c>
      <c r="C22" s="28">
        <v>0</v>
      </c>
      <c r="D22" s="27"/>
      <c r="E22" s="28">
        <v>0</v>
      </c>
    </row>
    <row r="23" spans="1:5" s="14" customFormat="1" ht="15.75" customHeight="1" x14ac:dyDescent="0.2">
      <c r="A23" s="41" t="s">
        <v>12</v>
      </c>
      <c r="B23" s="42" t="s">
        <v>24</v>
      </c>
      <c r="C23" s="28">
        <v>0</v>
      </c>
      <c r="D23" s="27"/>
      <c r="E23" s="28"/>
    </row>
    <row r="24" spans="1:5" s="14" customFormat="1" ht="15.75" customHeight="1" x14ac:dyDescent="0.2">
      <c r="A24" s="15" t="s">
        <v>25</v>
      </c>
      <c r="B24" s="31"/>
      <c r="C24" s="32"/>
      <c r="D24" s="40"/>
      <c r="E24" s="32"/>
    </row>
    <row r="25" spans="1:5" s="14" customFormat="1" ht="15.75" customHeight="1" x14ac:dyDescent="0.2">
      <c r="A25" s="25" t="s">
        <v>5</v>
      </c>
      <c r="B25" s="35" t="s">
        <v>26</v>
      </c>
      <c r="C25" s="39">
        <v>7968508.6800000006</v>
      </c>
      <c r="D25" s="36"/>
      <c r="E25" s="37">
        <v>5538680</v>
      </c>
    </row>
    <row r="26" spans="1:5" s="14" customFormat="1" ht="15.75" customHeight="1" x14ac:dyDescent="0.2">
      <c r="A26" s="25" t="s">
        <v>12</v>
      </c>
      <c r="B26" s="26" t="s">
        <v>27</v>
      </c>
      <c r="C26" s="39">
        <v>-5399035</v>
      </c>
      <c r="D26" s="38"/>
      <c r="E26" s="39">
        <v>-8425218</v>
      </c>
    </row>
    <row r="27" spans="1:5" s="14" customFormat="1" ht="15.75" customHeight="1" x14ac:dyDescent="0.2">
      <c r="A27" s="15" t="s">
        <v>28</v>
      </c>
      <c r="B27" s="31"/>
      <c r="C27" s="32">
        <f>+C25+C26</f>
        <v>2569473.6800000006</v>
      </c>
      <c r="D27" s="32">
        <f t="shared" ref="D27:E27" si="2">+D25+D26</f>
        <v>0</v>
      </c>
      <c r="E27" s="32">
        <f>+E25+E26</f>
        <v>-2886538</v>
      </c>
    </row>
    <row r="28" spans="1:5" s="14" customFormat="1" ht="15.75" customHeight="1" x14ac:dyDescent="0.2">
      <c r="A28" s="43" t="s">
        <v>29</v>
      </c>
      <c r="B28" s="43"/>
      <c r="C28" s="44">
        <f>+C7+C12+C15+C20+C24+C27</f>
        <v>2999017.2699999036</v>
      </c>
      <c r="D28" s="44">
        <f t="shared" ref="D28" si="3">+D7+D12+D15+D20+D24+D27</f>
        <v>0</v>
      </c>
      <c r="E28" s="44">
        <f>+E7+E12+E15+E20+E24+E27</f>
        <v>-2412460</v>
      </c>
    </row>
    <row r="29" spans="1:5" s="14" customFormat="1" ht="15.75" customHeight="1" x14ac:dyDescent="0.2">
      <c r="A29" s="25" t="s">
        <v>30</v>
      </c>
      <c r="B29" s="45" t="s">
        <v>31</v>
      </c>
      <c r="C29" s="39">
        <v>0</v>
      </c>
      <c r="D29" s="36"/>
      <c r="E29" s="37">
        <v>0</v>
      </c>
    </row>
    <row r="30" spans="1:5" s="14" customFormat="1" ht="15.75" customHeight="1" x14ac:dyDescent="0.2">
      <c r="A30" s="25" t="s">
        <v>30</v>
      </c>
      <c r="B30" s="45" t="s">
        <v>32</v>
      </c>
      <c r="C30" s="39">
        <v>0</v>
      </c>
      <c r="D30" s="38"/>
      <c r="E30" s="39">
        <v>0</v>
      </c>
    </row>
    <row r="31" spans="1:5" s="14" customFormat="1" ht="15.75" customHeight="1" x14ac:dyDescent="0.2">
      <c r="A31" s="25" t="s">
        <v>30</v>
      </c>
      <c r="B31" s="45" t="s">
        <v>33</v>
      </c>
      <c r="C31" s="39">
        <v>103551.21999999997</v>
      </c>
      <c r="D31" s="38"/>
      <c r="E31" s="39">
        <v>143570</v>
      </c>
    </row>
    <row r="32" spans="1:5" s="14" customFormat="1" ht="15.75" customHeight="1" x14ac:dyDescent="0.2">
      <c r="A32" s="25" t="s">
        <v>30</v>
      </c>
      <c r="B32" s="45" t="s">
        <v>34</v>
      </c>
      <c r="C32" s="39">
        <v>0</v>
      </c>
      <c r="D32" s="38"/>
      <c r="E32" s="39">
        <v>0</v>
      </c>
    </row>
    <row r="33" spans="1:5" s="14" customFormat="1" ht="15.75" customHeight="1" x14ac:dyDescent="0.2">
      <c r="A33" s="25" t="s">
        <v>30</v>
      </c>
      <c r="B33" s="45" t="s">
        <v>35</v>
      </c>
      <c r="C33" s="39">
        <v>-566911.00000000221</v>
      </c>
      <c r="D33" s="38"/>
      <c r="E33" s="39">
        <v>-451371</v>
      </c>
    </row>
    <row r="34" spans="1:5" s="14" customFormat="1" ht="15.75" customHeight="1" x14ac:dyDescent="0.2">
      <c r="A34" s="25" t="s">
        <v>30</v>
      </c>
      <c r="B34" s="45" t="s">
        <v>36</v>
      </c>
      <c r="C34" s="39">
        <v>2494512.3200000003</v>
      </c>
      <c r="D34" s="38"/>
      <c r="E34" s="39">
        <v>1409227</v>
      </c>
    </row>
    <row r="35" spans="1:5" s="14" customFormat="1" ht="15.75" customHeight="1" x14ac:dyDescent="0.2">
      <c r="A35" s="25" t="s">
        <v>30</v>
      </c>
      <c r="B35" s="45" t="s">
        <v>37</v>
      </c>
      <c r="C35" s="39">
        <v>4096190.1899999995</v>
      </c>
      <c r="D35" s="38"/>
      <c r="E35" s="39">
        <v>476278</v>
      </c>
    </row>
    <row r="36" spans="1:5" s="14" customFormat="1" ht="15.75" customHeight="1" x14ac:dyDescent="0.2">
      <c r="A36" s="25" t="s">
        <v>30</v>
      </c>
      <c r="B36" s="45" t="s">
        <v>38</v>
      </c>
      <c r="C36" s="39">
        <v>2528528.9799999949</v>
      </c>
      <c r="D36" s="38"/>
      <c r="E36" s="39">
        <v>864410</v>
      </c>
    </row>
    <row r="37" spans="1:5" s="14" customFormat="1" ht="15.75" customHeight="1" x14ac:dyDescent="0.2">
      <c r="A37" s="19" t="s">
        <v>30</v>
      </c>
      <c r="B37" s="20" t="s">
        <v>39</v>
      </c>
      <c r="C37" s="51">
        <f>SUM(C29:C36)</f>
        <v>8655871.7099999934</v>
      </c>
      <c r="D37" s="46">
        <f t="shared" ref="D37:E37" si="4">SUM(D29:D36)</f>
        <v>0</v>
      </c>
      <c r="E37" s="46">
        <f>SUM(E29:E36)</f>
        <v>2442114</v>
      </c>
    </row>
    <row r="38" spans="1:5" s="14" customFormat="1" ht="18" customHeight="1" x14ac:dyDescent="0.2">
      <c r="A38" s="19" t="s">
        <v>30</v>
      </c>
      <c r="B38" s="20" t="s">
        <v>40</v>
      </c>
      <c r="C38" s="51">
        <v>-33002</v>
      </c>
      <c r="D38" s="21"/>
      <c r="E38" s="46">
        <v>14231</v>
      </c>
    </row>
    <row r="39" spans="1:5" s="14" customFormat="1" ht="15.75" customHeight="1" x14ac:dyDescent="0.2">
      <c r="A39" s="25" t="s">
        <v>30</v>
      </c>
      <c r="B39" s="45" t="s">
        <v>41</v>
      </c>
      <c r="C39" s="39">
        <v>0</v>
      </c>
      <c r="D39" s="36"/>
      <c r="E39" s="47">
        <v>0</v>
      </c>
    </row>
    <row r="40" spans="1:5" s="14" customFormat="1" ht="15.75" customHeight="1" x14ac:dyDescent="0.2">
      <c r="A40" s="25" t="s">
        <v>30</v>
      </c>
      <c r="B40" s="45" t="s">
        <v>42</v>
      </c>
      <c r="C40" s="39">
        <v>0</v>
      </c>
      <c r="D40" s="36"/>
      <c r="E40" s="47"/>
    </row>
    <row r="41" spans="1:5" s="14" customFormat="1" ht="15.75" customHeight="1" x14ac:dyDescent="0.2">
      <c r="A41" s="25" t="s">
        <v>30</v>
      </c>
      <c r="B41" s="45" t="s">
        <v>43</v>
      </c>
      <c r="C41" s="39">
        <v>0</v>
      </c>
      <c r="D41" s="36"/>
      <c r="E41" s="47"/>
    </row>
    <row r="42" spans="1:5" s="14" customFormat="1" ht="15.75" customHeight="1" x14ac:dyDescent="0.2">
      <c r="A42" s="25" t="s">
        <v>30</v>
      </c>
      <c r="B42" s="45" t="s">
        <v>44</v>
      </c>
      <c r="C42" s="39">
        <v>0</v>
      </c>
      <c r="D42" s="36"/>
      <c r="E42" s="47"/>
    </row>
    <row r="43" spans="1:5" s="14" customFormat="1" ht="15.75" customHeight="1" x14ac:dyDescent="0.2">
      <c r="A43" s="25" t="s">
        <v>30</v>
      </c>
      <c r="B43" s="45" t="s">
        <v>45</v>
      </c>
      <c r="C43" s="39">
        <v>0</v>
      </c>
      <c r="D43" s="36"/>
      <c r="E43" s="47"/>
    </row>
    <row r="44" spans="1:5" s="14" customFormat="1" ht="15.75" customHeight="1" x14ac:dyDescent="0.2">
      <c r="A44" s="25" t="s">
        <v>30</v>
      </c>
      <c r="B44" s="45" t="s">
        <v>46</v>
      </c>
      <c r="C44" s="39">
        <v>0</v>
      </c>
      <c r="D44" s="36"/>
      <c r="E44" s="47">
        <v>0</v>
      </c>
    </row>
    <row r="45" spans="1:5" s="14" customFormat="1" ht="16.5" customHeight="1" x14ac:dyDescent="0.2">
      <c r="A45" s="25" t="s">
        <v>30</v>
      </c>
      <c r="B45" s="45" t="s">
        <v>47</v>
      </c>
      <c r="C45" s="39">
        <v>113907.61999999918</v>
      </c>
      <c r="D45" s="36"/>
      <c r="E45" s="47">
        <v>-3663048</v>
      </c>
    </row>
    <row r="46" spans="1:5" s="14" customFormat="1" ht="15.75" customHeight="1" x14ac:dyDescent="0.2">
      <c r="A46" s="25" t="s">
        <v>30</v>
      </c>
      <c r="B46" s="45" t="s">
        <v>48</v>
      </c>
      <c r="C46" s="39">
        <v>1862029.5399999991</v>
      </c>
      <c r="D46" s="36"/>
      <c r="E46" s="47">
        <v>-1125395</v>
      </c>
    </row>
    <row r="47" spans="1:5" s="14" customFormat="1" ht="15.75" customHeight="1" x14ac:dyDescent="0.2">
      <c r="A47" s="25" t="s">
        <v>30</v>
      </c>
      <c r="B47" s="45" t="s">
        <v>49</v>
      </c>
      <c r="C47" s="39">
        <v>0</v>
      </c>
      <c r="D47" s="38"/>
      <c r="E47" s="47">
        <v>0</v>
      </c>
    </row>
    <row r="48" spans="1:5" s="14" customFormat="1" ht="15.75" customHeight="1" x14ac:dyDescent="0.2">
      <c r="A48" s="25" t="s">
        <v>30</v>
      </c>
      <c r="B48" s="45" t="s">
        <v>50</v>
      </c>
      <c r="C48" s="39">
        <v>-500470.49000000022</v>
      </c>
      <c r="D48" s="38"/>
      <c r="E48" s="47">
        <v>-593667</v>
      </c>
    </row>
    <row r="49" spans="1:5" s="14" customFormat="1" ht="15.75" customHeight="1" x14ac:dyDescent="0.2">
      <c r="A49" s="25" t="s">
        <v>30</v>
      </c>
      <c r="B49" s="45" t="s">
        <v>51</v>
      </c>
      <c r="C49" s="39">
        <v>0</v>
      </c>
      <c r="D49" s="38"/>
      <c r="E49" s="47">
        <v>0</v>
      </c>
    </row>
    <row r="50" spans="1:5" s="14" customFormat="1" ht="15.75" customHeight="1" x14ac:dyDescent="0.2">
      <c r="A50" s="25" t="s">
        <v>30</v>
      </c>
      <c r="B50" s="45" t="s">
        <v>52</v>
      </c>
      <c r="C50" s="39">
        <v>0</v>
      </c>
      <c r="D50" s="38"/>
      <c r="E50" s="47">
        <v>0</v>
      </c>
    </row>
    <row r="51" spans="1:5" s="14" customFormat="1" ht="19.5" customHeight="1" x14ac:dyDescent="0.2">
      <c r="A51" s="25" t="s">
        <v>30</v>
      </c>
      <c r="B51" s="45" t="s">
        <v>53</v>
      </c>
      <c r="C51" s="39">
        <v>-628669.67999999993</v>
      </c>
      <c r="D51" s="38"/>
      <c r="E51" s="47">
        <v>32569</v>
      </c>
    </row>
    <row r="52" spans="1:5" s="14" customFormat="1" ht="15.75" customHeight="1" x14ac:dyDescent="0.2">
      <c r="A52" s="19" t="s">
        <v>30</v>
      </c>
      <c r="B52" s="20" t="s">
        <v>54</v>
      </c>
      <c r="C52" s="51">
        <f>SUM(C39:C51)</f>
        <v>846796.98999999813</v>
      </c>
      <c r="D52" s="46">
        <f t="shared" ref="D52:E52" si="5">SUM(D39:D51)</f>
        <v>0</v>
      </c>
      <c r="E52" s="46">
        <f>SUM(E39:E51)</f>
        <v>-5349541</v>
      </c>
    </row>
    <row r="53" spans="1:5" s="14" customFormat="1" ht="15.75" customHeight="1" x14ac:dyDescent="0.2">
      <c r="A53" s="41" t="s">
        <v>30</v>
      </c>
      <c r="B53" s="45" t="s">
        <v>55</v>
      </c>
      <c r="C53" s="28">
        <v>-652969.86999999988</v>
      </c>
      <c r="D53" s="29"/>
      <c r="E53" s="48">
        <v>-822116</v>
      </c>
    </row>
    <row r="54" spans="1:5" s="14" customFormat="1" ht="15.75" customHeight="1" x14ac:dyDescent="0.2">
      <c r="A54" s="41" t="s">
        <v>30</v>
      </c>
      <c r="B54" s="45" t="s">
        <v>56</v>
      </c>
      <c r="C54" s="39">
        <v>0</v>
      </c>
      <c r="D54" s="36"/>
      <c r="E54" s="47">
        <v>0</v>
      </c>
    </row>
    <row r="55" spans="1:5" s="14" customFormat="1" ht="15.75" customHeight="1" x14ac:dyDescent="0.2">
      <c r="A55" s="19" t="s">
        <v>30</v>
      </c>
      <c r="B55" s="49" t="s">
        <v>57</v>
      </c>
      <c r="C55" s="51">
        <f>+C53+C54</f>
        <v>-652969.86999999988</v>
      </c>
      <c r="D55" s="46">
        <f t="shared" ref="D55:E55" si="6">+D53+D54</f>
        <v>0</v>
      </c>
      <c r="E55" s="46">
        <f t="shared" si="6"/>
        <v>-822116</v>
      </c>
    </row>
    <row r="56" spans="1:5" s="14" customFormat="1" ht="15.75" customHeight="1" x14ac:dyDescent="0.2">
      <c r="A56" s="19" t="s">
        <v>30</v>
      </c>
      <c r="B56" s="20" t="s">
        <v>58</v>
      </c>
      <c r="C56" s="51">
        <v>-345450.23999999999</v>
      </c>
      <c r="D56" s="21"/>
      <c r="E56" s="46">
        <v>-7041</v>
      </c>
    </row>
    <row r="57" spans="1:5" s="14" customFormat="1" ht="15.75" customHeight="1" x14ac:dyDescent="0.2">
      <c r="A57" s="43" t="s">
        <v>59</v>
      </c>
      <c r="B57" s="43"/>
      <c r="C57" s="44">
        <f>+C28+C37+C38+C52+C55+C56</f>
        <v>11470263.859999895</v>
      </c>
      <c r="D57" s="44">
        <f t="shared" ref="D57" si="7">+D28+D37+D38+D52+D55+D56</f>
        <v>0</v>
      </c>
      <c r="E57" s="44">
        <f>+E28+E37+E38+E52+E55+E56</f>
        <v>-6134813</v>
      </c>
    </row>
    <row r="58" spans="1:5" s="14" customFormat="1" ht="15.75" customHeight="1" x14ac:dyDescent="0.2">
      <c r="A58" s="24"/>
      <c r="B58" s="24"/>
      <c r="C58" s="77"/>
      <c r="D58" s="23"/>
      <c r="E58" s="24"/>
    </row>
    <row r="59" spans="1:5" s="14" customFormat="1" ht="15.75" customHeight="1" x14ac:dyDescent="0.2">
      <c r="A59" s="15" t="s">
        <v>60</v>
      </c>
      <c r="B59" s="16"/>
      <c r="C59" s="18"/>
      <c r="D59" s="17"/>
      <c r="E59" s="18"/>
    </row>
    <row r="60" spans="1:5" s="14" customFormat="1" ht="15.75" customHeight="1" x14ac:dyDescent="0.2">
      <c r="A60" s="25" t="s">
        <v>12</v>
      </c>
      <c r="B60" s="26" t="s">
        <v>61</v>
      </c>
      <c r="C60" s="39">
        <v>0</v>
      </c>
      <c r="D60" s="36"/>
      <c r="E60" s="37"/>
    </row>
    <row r="61" spans="1:5" s="14" customFormat="1" ht="15.75" customHeight="1" x14ac:dyDescent="0.2">
      <c r="A61" s="25" t="s">
        <v>12</v>
      </c>
      <c r="B61" s="26" t="s">
        <v>62</v>
      </c>
      <c r="C61" s="39">
        <v>0</v>
      </c>
      <c r="D61" s="38"/>
      <c r="E61" s="47"/>
    </row>
    <row r="62" spans="1:5" s="14" customFormat="1" ht="15.75" customHeight="1" x14ac:dyDescent="0.2">
      <c r="A62" s="25" t="s">
        <v>12</v>
      </c>
      <c r="B62" s="26" t="s">
        <v>63</v>
      </c>
      <c r="C62" s="39">
        <v>0</v>
      </c>
      <c r="D62" s="38"/>
      <c r="E62" s="47">
        <v>0</v>
      </c>
    </row>
    <row r="63" spans="1:5" s="14" customFormat="1" ht="15.75" customHeight="1" x14ac:dyDescent="0.2">
      <c r="A63" s="25" t="s">
        <v>12</v>
      </c>
      <c r="B63" s="26" t="s">
        <v>64</v>
      </c>
      <c r="C63" s="39">
        <v>0</v>
      </c>
      <c r="D63" s="38"/>
      <c r="E63" s="47"/>
    </row>
    <row r="64" spans="1:5" s="14" customFormat="1" ht="15.75" customHeight="1" x14ac:dyDescent="0.2">
      <c r="A64" s="25" t="s">
        <v>12</v>
      </c>
      <c r="B64" s="26" t="s">
        <v>65</v>
      </c>
      <c r="C64" s="39">
        <v>0</v>
      </c>
      <c r="D64" s="38"/>
      <c r="E64" s="47"/>
    </row>
    <row r="65" spans="1:5" s="14" customFormat="1" ht="15.75" customHeight="1" x14ac:dyDescent="0.2">
      <c r="A65" s="20" t="s">
        <v>12</v>
      </c>
      <c r="B65" s="49" t="s">
        <v>66</v>
      </c>
      <c r="C65" s="51">
        <f>SUM(C60:C64)</f>
        <v>0</v>
      </c>
      <c r="D65" s="50"/>
      <c r="E65" s="46">
        <v>0</v>
      </c>
    </row>
    <row r="66" spans="1:5" s="14" customFormat="1" ht="15.75" customHeight="1" x14ac:dyDescent="0.2">
      <c r="A66" s="25" t="s">
        <v>5</v>
      </c>
      <c r="B66" s="26" t="s">
        <v>67</v>
      </c>
      <c r="C66" s="39">
        <v>0</v>
      </c>
      <c r="D66" s="36"/>
      <c r="E66" s="47"/>
    </row>
    <row r="67" spans="1:5" s="14" customFormat="1" ht="15.75" customHeight="1" x14ac:dyDescent="0.2">
      <c r="A67" s="25" t="s">
        <v>5</v>
      </c>
      <c r="B67" s="26" t="s">
        <v>68</v>
      </c>
      <c r="C67" s="39">
        <v>0</v>
      </c>
      <c r="D67" s="38"/>
      <c r="E67" s="47"/>
    </row>
    <row r="68" spans="1:5" s="14" customFormat="1" ht="15.75" customHeight="1" x14ac:dyDescent="0.2">
      <c r="A68" s="25" t="s">
        <v>5</v>
      </c>
      <c r="B68" s="26" t="s">
        <v>69</v>
      </c>
      <c r="C68" s="39">
        <v>0</v>
      </c>
      <c r="D68" s="38"/>
      <c r="E68" s="47"/>
    </row>
    <row r="69" spans="1:5" s="14" customFormat="1" ht="15.75" customHeight="1" x14ac:dyDescent="0.2">
      <c r="A69" s="25" t="s">
        <v>5</v>
      </c>
      <c r="B69" s="26" t="s">
        <v>70</v>
      </c>
      <c r="C69" s="39">
        <v>0</v>
      </c>
      <c r="D69" s="38"/>
      <c r="E69" s="47"/>
    </row>
    <row r="70" spans="1:5" s="14" customFormat="1" ht="15.75" customHeight="1" x14ac:dyDescent="0.2">
      <c r="A70" s="25" t="s">
        <v>5</v>
      </c>
      <c r="B70" s="26" t="s">
        <v>71</v>
      </c>
      <c r="C70" s="39">
        <v>0</v>
      </c>
      <c r="D70" s="38"/>
      <c r="E70" s="47"/>
    </row>
    <row r="71" spans="1:5" s="14" customFormat="1" ht="15.75" customHeight="1" x14ac:dyDescent="0.2">
      <c r="A71" s="20" t="s">
        <v>5</v>
      </c>
      <c r="B71" s="49" t="s">
        <v>72</v>
      </c>
      <c r="C71" s="51">
        <f>SUM(C66:C70)</f>
        <v>0</v>
      </c>
      <c r="D71" s="50"/>
      <c r="E71" s="46"/>
    </row>
    <row r="72" spans="1:5" s="14" customFormat="1" ht="15.75" customHeight="1" x14ac:dyDescent="0.2">
      <c r="A72" s="25" t="s">
        <v>12</v>
      </c>
      <c r="B72" s="26" t="s">
        <v>73</v>
      </c>
      <c r="C72" s="39">
        <v>0</v>
      </c>
      <c r="D72" s="36"/>
      <c r="E72" s="47"/>
    </row>
    <row r="73" spans="1:5" s="14" customFormat="1" ht="15.75" customHeight="1" x14ac:dyDescent="0.2">
      <c r="A73" s="25" t="s">
        <v>12</v>
      </c>
      <c r="B73" s="26" t="s">
        <v>74</v>
      </c>
      <c r="C73" s="39">
        <v>-86088</v>
      </c>
      <c r="D73" s="38"/>
      <c r="E73" s="47">
        <v>-4972218</v>
      </c>
    </row>
    <row r="74" spans="1:5" s="14" customFormat="1" ht="15.75" customHeight="1" x14ac:dyDescent="0.2">
      <c r="A74" s="25" t="s">
        <v>12</v>
      </c>
      <c r="B74" s="26" t="s">
        <v>75</v>
      </c>
      <c r="C74" s="39">
        <v>0</v>
      </c>
      <c r="D74" s="38"/>
      <c r="E74" s="47">
        <v>-111786.5</v>
      </c>
    </row>
    <row r="75" spans="1:5" s="14" customFormat="1" ht="15.75" customHeight="1" x14ac:dyDescent="0.2">
      <c r="A75" s="25" t="s">
        <v>12</v>
      </c>
      <c r="B75" s="26" t="s">
        <v>76</v>
      </c>
      <c r="C75" s="39">
        <v>-2238786.5100000002</v>
      </c>
      <c r="D75" s="38"/>
      <c r="E75" s="47">
        <v>-2960493.52</v>
      </c>
    </row>
    <row r="76" spans="1:5" s="14" customFormat="1" ht="15.75" customHeight="1" x14ac:dyDescent="0.2">
      <c r="A76" s="25" t="s">
        <v>12</v>
      </c>
      <c r="B76" s="26" t="s">
        <v>77</v>
      </c>
      <c r="C76" s="39">
        <v>-226513.39</v>
      </c>
      <c r="D76" s="38"/>
      <c r="E76" s="47">
        <v>-267990.08</v>
      </c>
    </row>
    <row r="77" spans="1:5" s="14" customFormat="1" ht="15.75" customHeight="1" x14ac:dyDescent="0.2">
      <c r="A77" s="25" t="s">
        <v>12</v>
      </c>
      <c r="B77" s="26" t="s">
        <v>78</v>
      </c>
      <c r="C77" s="39">
        <v>0</v>
      </c>
      <c r="D77" s="38"/>
      <c r="E77" s="47">
        <v>-18500</v>
      </c>
    </row>
    <row r="78" spans="1:5" s="14" customFormat="1" ht="15.75" customHeight="1" x14ac:dyDescent="0.2">
      <c r="A78" s="25" t="s">
        <v>12</v>
      </c>
      <c r="B78" s="26" t="s">
        <v>79</v>
      </c>
      <c r="C78" s="39">
        <v>-250743.9</v>
      </c>
      <c r="D78" s="38"/>
      <c r="E78" s="47">
        <v>-291797.62</v>
      </c>
    </row>
    <row r="79" spans="1:5" s="14" customFormat="1" ht="15.75" customHeight="1" x14ac:dyDescent="0.2">
      <c r="A79" s="25" t="s">
        <v>12</v>
      </c>
      <c r="B79" s="26" t="s">
        <v>80</v>
      </c>
      <c r="C79" s="39">
        <v>-2536847.71</v>
      </c>
      <c r="D79" s="38"/>
      <c r="E79" s="47">
        <v>1068313</v>
      </c>
    </row>
    <row r="80" spans="1:5" s="14" customFormat="1" ht="15.75" customHeight="1" x14ac:dyDescent="0.2">
      <c r="A80" s="20" t="s">
        <v>12</v>
      </c>
      <c r="B80" s="49" t="s">
        <v>81</v>
      </c>
      <c r="C80" s="51">
        <f>SUM(C72:C79)</f>
        <v>-5338979.51</v>
      </c>
      <c r="D80" s="46">
        <f t="shared" ref="D80:E80" si="8">SUM(D72:D79)</f>
        <v>0</v>
      </c>
      <c r="E80" s="46">
        <f>SUM(E72:E79)</f>
        <v>-7554472.7199999988</v>
      </c>
    </row>
    <row r="81" spans="1:5" s="14" customFormat="1" ht="15.75" customHeight="1" x14ac:dyDescent="0.2">
      <c r="A81" s="25" t="s">
        <v>5</v>
      </c>
      <c r="B81" s="26" t="s">
        <v>82</v>
      </c>
      <c r="C81" s="39">
        <v>0</v>
      </c>
      <c r="D81" s="36"/>
      <c r="E81" s="47"/>
    </row>
    <row r="82" spans="1:5" s="14" customFormat="1" ht="15.75" customHeight="1" x14ac:dyDescent="0.2">
      <c r="A82" s="25" t="s">
        <v>5</v>
      </c>
      <c r="B82" s="26" t="s">
        <v>83</v>
      </c>
      <c r="C82" s="39">
        <v>0</v>
      </c>
      <c r="D82" s="38"/>
      <c r="E82" s="47"/>
    </row>
    <row r="83" spans="1:5" s="14" customFormat="1" ht="15.75" customHeight="1" x14ac:dyDescent="0.2">
      <c r="A83" s="25" t="s">
        <v>5</v>
      </c>
      <c r="B83" s="26" t="s">
        <v>84</v>
      </c>
      <c r="C83" s="39">
        <v>0</v>
      </c>
      <c r="D83" s="38"/>
      <c r="E83" s="47">
        <v>0</v>
      </c>
    </row>
    <row r="84" spans="1:5" s="14" customFormat="1" ht="15.75" customHeight="1" x14ac:dyDescent="0.2">
      <c r="A84" s="25" t="s">
        <v>5</v>
      </c>
      <c r="B84" s="26" t="s">
        <v>85</v>
      </c>
      <c r="C84" s="39">
        <v>1323</v>
      </c>
      <c r="D84" s="38"/>
      <c r="E84" s="47">
        <v>8168</v>
      </c>
    </row>
    <row r="85" spans="1:5" s="14" customFormat="1" ht="15.75" customHeight="1" x14ac:dyDescent="0.2">
      <c r="A85" s="25" t="s">
        <v>5</v>
      </c>
      <c r="B85" s="26" t="s">
        <v>86</v>
      </c>
      <c r="C85" s="39">
        <v>862.36</v>
      </c>
      <c r="D85" s="38"/>
      <c r="E85" s="47">
        <v>1727</v>
      </c>
    </row>
    <row r="86" spans="1:5" s="14" customFormat="1" ht="15.75" customHeight="1" x14ac:dyDescent="0.2">
      <c r="A86" s="25" t="s">
        <v>5</v>
      </c>
      <c r="B86" s="26" t="s">
        <v>87</v>
      </c>
      <c r="C86" s="39">
        <v>0</v>
      </c>
      <c r="D86" s="38"/>
      <c r="E86" s="47">
        <v>0</v>
      </c>
    </row>
    <row r="87" spans="1:5" s="14" customFormat="1" ht="15.75" customHeight="1" x14ac:dyDescent="0.2">
      <c r="A87" s="25" t="s">
        <v>5</v>
      </c>
      <c r="B87" s="26" t="s">
        <v>88</v>
      </c>
      <c r="C87" s="39">
        <v>573.24</v>
      </c>
      <c r="D87" s="38"/>
      <c r="E87" s="47">
        <v>906</v>
      </c>
    </row>
    <row r="88" spans="1:5" s="14" customFormat="1" ht="15.75" customHeight="1" x14ac:dyDescent="0.2">
      <c r="A88" s="19" t="s">
        <v>5</v>
      </c>
      <c r="B88" s="49" t="s">
        <v>89</v>
      </c>
      <c r="C88" s="51">
        <f>SUM(C81:C87)</f>
        <v>2758.6000000000004</v>
      </c>
      <c r="D88" s="46">
        <f t="shared" ref="D88:E88" si="9">SUM(D81:D87)</f>
        <v>0</v>
      </c>
      <c r="E88" s="46">
        <f>SUM(E81:E87)</f>
        <v>10801</v>
      </c>
    </row>
    <row r="89" spans="1:5" s="14" customFormat="1" ht="15.75" customHeight="1" x14ac:dyDescent="0.2">
      <c r="A89" s="25" t="s">
        <v>12</v>
      </c>
      <c r="B89" s="26" t="s">
        <v>90</v>
      </c>
      <c r="C89" s="39">
        <v>0</v>
      </c>
      <c r="D89" s="38"/>
      <c r="E89" s="47"/>
    </row>
    <row r="90" spans="1:5" s="14" customFormat="1" ht="15.75" customHeight="1" x14ac:dyDescent="0.2">
      <c r="A90" s="25" t="s">
        <v>12</v>
      </c>
      <c r="B90" s="26" t="s">
        <v>91</v>
      </c>
      <c r="C90" s="39">
        <v>0</v>
      </c>
      <c r="D90" s="38"/>
      <c r="E90" s="47"/>
    </row>
    <row r="91" spans="1:5" s="14" customFormat="1" ht="15.75" customHeight="1" x14ac:dyDescent="0.2">
      <c r="A91" s="19" t="s">
        <v>12</v>
      </c>
      <c r="B91" s="49" t="s">
        <v>92</v>
      </c>
      <c r="C91" s="51">
        <f>+C89+C90</f>
        <v>0</v>
      </c>
      <c r="D91" s="50"/>
      <c r="E91" s="46">
        <v>0</v>
      </c>
    </row>
    <row r="92" spans="1:5" s="14" customFormat="1" ht="15.75" customHeight="1" x14ac:dyDescent="0.2">
      <c r="A92" s="25" t="s">
        <v>5</v>
      </c>
      <c r="B92" s="26" t="s">
        <v>93</v>
      </c>
      <c r="C92" s="39">
        <v>0</v>
      </c>
      <c r="D92" s="38"/>
      <c r="E92" s="39"/>
    </row>
    <row r="93" spans="1:5" s="14" customFormat="1" ht="15.75" customHeight="1" x14ac:dyDescent="0.2">
      <c r="A93" s="25" t="s">
        <v>5</v>
      </c>
      <c r="B93" s="26" t="s">
        <v>94</v>
      </c>
      <c r="C93" s="39">
        <v>0</v>
      </c>
      <c r="D93" s="38"/>
      <c r="E93" s="39">
        <v>0</v>
      </c>
    </row>
    <row r="94" spans="1:5" s="14" customFormat="1" ht="15.75" customHeight="1" x14ac:dyDescent="0.2">
      <c r="A94" s="19" t="s">
        <v>5</v>
      </c>
      <c r="B94" s="49" t="s">
        <v>95</v>
      </c>
      <c r="C94" s="51">
        <f>+C92+C93</f>
        <v>0</v>
      </c>
      <c r="D94" s="50"/>
      <c r="E94" s="51">
        <v>0</v>
      </c>
    </row>
    <row r="95" spans="1:5" s="14" customFormat="1" ht="15.75" customHeight="1" x14ac:dyDescent="0.2">
      <c r="A95" s="19" t="s">
        <v>21</v>
      </c>
      <c r="B95" s="49" t="s">
        <v>96</v>
      </c>
      <c r="C95" s="51"/>
      <c r="D95" s="50"/>
      <c r="E95" s="51"/>
    </row>
    <row r="96" spans="1:5" s="14" customFormat="1" ht="15.75" customHeight="1" x14ac:dyDescent="0.2">
      <c r="A96" s="43" t="s">
        <v>97</v>
      </c>
      <c r="B96" s="43"/>
      <c r="C96" s="44">
        <f>+C65+C71+C80+C88+C91+C94+C95</f>
        <v>-5336220.91</v>
      </c>
      <c r="D96" s="44">
        <f t="shared" ref="D96:E96" si="10">+D65+D71+D80+D88+D91+D94+D95</f>
        <v>0</v>
      </c>
      <c r="E96" s="44">
        <f>+E65+E71+E80+E88+E91+E94+E95</f>
        <v>-7543671.7199999988</v>
      </c>
    </row>
    <row r="97" spans="1:5" s="14" customFormat="1" ht="15.75" customHeight="1" x14ac:dyDescent="0.2">
      <c r="A97" s="24"/>
      <c r="B97" s="24"/>
      <c r="C97" s="77"/>
      <c r="D97" s="23"/>
      <c r="E97" s="24"/>
    </row>
    <row r="98" spans="1:5" s="14" customFormat="1" ht="15.75" customHeight="1" x14ac:dyDescent="0.2">
      <c r="A98" s="15" t="s">
        <v>98</v>
      </c>
      <c r="B98" s="16"/>
      <c r="C98" s="18"/>
      <c r="D98" s="17"/>
      <c r="E98" s="18"/>
    </row>
    <row r="99" spans="1:5" s="14" customFormat="1" ht="15.75" customHeight="1" x14ac:dyDescent="0.2">
      <c r="A99" s="25" t="s">
        <v>30</v>
      </c>
      <c r="B99" s="35" t="s">
        <v>99</v>
      </c>
      <c r="C99" s="39">
        <v>0</v>
      </c>
      <c r="D99" s="38"/>
      <c r="E99" s="39">
        <v>0</v>
      </c>
    </row>
    <row r="100" spans="1:5" s="14" customFormat="1" ht="15.75" customHeight="1" x14ac:dyDescent="0.2">
      <c r="A100" s="25" t="s">
        <v>30</v>
      </c>
      <c r="B100" s="35" t="s">
        <v>100</v>
      </c>
      <c r="C100" s="39">
        <v>0</v>
      </c>
      <c r="D100" s="38"/>
      <c r="E100" s="39">
        <v>19334</v>
      </c>
    </row>
    <row r="101" spans="1:5" s="14" customFormat="1" ht="15.75" customHeight="1" x14ac:dyDescent="0.2">
      <c r="A101" s="25" t="s">
        <v>30</v>
      </c>
      <c r="B101" s="35" t="s">
        <v>101</v>
      </c>
      <c r="C101" s="39">
        <v>0</v>
      </c>
      <c r="D101" s="38"/>
      <c r="E101" s="39">
        <v>0</v>
      </c>
    </row>
    <row r="102" spans="1:5" s="14" customFormat="1" ht="15.75" customHeight="1" x14ac:dyDescent="0.2">
      <c r="A102" s="25" t="s">
        <v>30</v>
      </c>
      <c r="B102" s="35" t="s">
        <v>102</v>
      </c>
      <c r="C102" s="39">
        <v>0</v>
      </c>
      <c r="D102" s="38"/>
      <c r="E102" s="47">
        <v>0</v>
      </c>
    </row>
    <row r="103" spans="1:5" s="14" customFormat="1" ht="15.75" customHeight="1" x14ac:dyDescent="0.2">
      <c r="A103" s="25" t="s">
        <v>30</v>
      </c>
      <c r="B103" s="35" t="s">
        <v>103</v>
      </c>
      <c r="C103" s="39">
        <v>0</v>
      </c>
      <c r="D103" s="38"/>
      <c r="E103" s="47">
        <v>0</v>
      </c>
    </row>
    <row r="104" spans="1:5" s="14" customFormat="1" ht="15.75" customHeight="1" x14ac:dyDescent="0.2">
      <c r="A104" s="19" t="s">
        <v>30</v>
      </c>
      <c r="B104" s="20" t="s">
        <v>104</v>
      </c>
      <c r="C104" s="51">
        <f>SUM(C99:C103)</f>
        <v>0</v>
      </c>
      <c r="D104" s="46">
        <f t="shared" ref="D104:E104" si="11">SUM(D99:D103)</f>
        <v>0</v>
      </c>
      <c r="E104" s="46">
        <f t="shared" si="11"/>
        <v>19334</v>
      </c>
    </row>
    <row r="105" spans="1:5" s="14" customFormat="1" ht="15.75" customHeight="1" x14ac:dyDescent="0.2">
      <c r="A105" s="19" t="s">
        <v>30</v>
      </c>
      <c r="B105" s="20" t="s">
        <v>105</v>
      </c>
      <c r="C105" s="51">
        <v>0</v>
      </c>
      <c r="D105" s="50"/>
      <c r="E105" s="46">
        <v>0</v>
      </c>
    </row>
    <row r="106" spans="1:5" s="14" customFormat="1" ht="15.75" customHeight="1" x14ac:dyDescent="0.2">
      <c r="A106" s="25" t="s">
        <v>5</v>
      </c>
      <c r="B106" s="35" t="s">
        <v>106</v>
      </c>
      <c r="C106" s="39">
        <v>0</v>
      </c>
      <c r="D106" s="38"/>
      <c r="E106" s="47">
        <v>0</v>
      </c>
    </row>
    <row r="107" spans="1:5" s="14" customFormat="1" ht="15.75" customHeight="1" x14ac:dyDescent="0.2">
      <c r="A107" s="25" t="s">
        <v>30</v>
      </c>
      <c r="B107" s="35" t="s">
        <v>107</v>
      </c>
      <c r="C107" s="39">
        <v>6961973</v>
      </c>
      <c r="D107" s="38"/>
      <c r="E107" s="47">
        <v>10725882</v>
      </c>
    </row>
    <row r="108" spans="1:5" s="14" customFormat="1" ht="15.75" customHeight="1" x14ac:dyDescent="0.2">
      <c r="A108" s="19" t="s">
        <v>30</v>
      </c>
      <c r="B108" s="49" t="s">
        <v>108</v>
      </c>
      <c r="C108" s="51">
        <f>+C106+C107</f>
        <v>6961973</v>
      </c>
      <c r="D108" s="46">
        <f t="shared" ref="D108:E108" si="12">+D106+D107</f>
        <v>0</v>
      </c>
      <c r="E108" s="46">
        <f>+E106+E107</f>
        <v>10725882</v>
      </c>
    </row>
    <row r="109" spans="1:5" s="14" customFormat="1" ht="15.75" customHeight="1" x14ac:dyDescent="0.2">
      <c r="A109" s="52" t="s">
        <v>30</v>
      </c>
      <c r="B109" s="53" t="s">
        <v>109</v>
      </c>
      <c r="C109" s="51">
        <v>236659.55000000002</v>
      </c>
      <c r="D109" s="50"/>
      <c r="E109" s="46">
        <v>-7616</v>
      </c>
    </row>
    <row r="110" spans="1:5" s="14" customFormat="1" ht="15.75" customHeight="1" x14ac:dyDescent="0.2">
      <c r="A110" s="25" t="s">
        <v>5</v>
      </c>
      <c r="B110" s="24" t="s">
        <v>110</v>
      </c>
      <c r="C110" s="39"/>
      <c r="D110" s="38"/>
      <c r="E110" s="47"/>
    </row>
    <row r="111" spans="1:5" s="14" customFormat="1" ht="15.75" customHeight="1" x14ac:dyDescent="0.2">
      <c r="A111" s="25" t="s">
        <v>12</v>
      </c>
      <c r="B111" s="35" t="s">
        <v>111</v>
      </c>
      <c r="C111" s="39">
        <v>0</v>
      </c>
      <c r="D111" s="38"/>
      <c r="E111" s="39">
        <v>0</v>
      </c>
    </row>
    <row r="112" spans="1:5" s="14" customFormat="1" ht="15.75" customHeight="1" x14ac:dyDescent="0.2">
      <c r="A112" s="43" t="s">
        <v>112</v>
      </c>
      <c r="B112" s="43"/>
      <c r="C112" s="44">
        <f>+C104+C105+C108+C109+C110-C111</f>
        <v>7198632.5499999998</v>
      </c>
      <c r="D112" s="44">
        <f t="shared" ref="D112:E112" si="13">+D104+D105+D108+D109+D110-D111</f>
        <v>0</v>
      </c>
      <c r="E112" s="44">
        <f>+E104+E105+E108+E109+E110-E111</f>
        <v>10737600</v>
      </c>
    </row>
    <row r="113" spans="1:5" s="14" customFormat="1" ht="15.75" customHeight="1" x14ac:dyDescent="0.2">
      <c r="A113" s="24"/>
      <c r="B113" s="24"/>
      <c r="C113" s="37"/>
      <c r="D113" s="54"/>
      <c r="E113" s="55"/>
    </row>
    <row r="114" spans="1:5" s="14" customFormat="1" ht="15.75" customHeight="1" x14ac:dyDescent="0.2">
      <c r="A114" s="15" t="s">
        <v>113</v>
      </c>
      <c r="B114" s="16"/>
      <c r="C114" s="18">
        <f>+C57+C96+C112</f>
        <v>13332675.499999896</v>
      </c>
      <c r="D114" s="18">
        <f t="shared" ref="D114:E114" si="14">+D57+D96+D112</f>
        <v>0</v>
      </c>
      <c r="E114" s="18">
        <f>+E57+E96+E112</f>
        <v>-2940884.7199999988</v>
      </c>
    </row>
    <row r="115" spans="1:5" s="14" customFormat="1" ht="15.75" customHeight="1" x14ac:dyDescent="0.2">
      <c r="A115" s="49" t="s">
        <v>114</v>
      </c>
      <c r="B115" s="56"/>
      <c r="C115" s="51">
        <v>13332675</v>
      </c>
      <c r="D115" s="50"/>
      <c r="E115" s="51">
        <v>-2940885</v>
      </c>
    </row>
    <row r="116" spans="1:5" s="14" customFormat="1" ht="15.75" customHeight="1" x14ac:dyDescent="0.2">
      <c r="A116" s="35"/>
      <c r="B116" s="57"/>
      <c r="C116" s="51"/>
      <c r="D116" s="50"/>
      <c r="E116" s="51"/>
    </row>
    <row r="117" spans="1:5" s="14" customFormat="1" ht="15.75" customHeight="1" x14ac:dyDescent="0.2">
      <c r="A117" s="58" t="s">
        <v>115</v>
      </c>
      <c r="B117" s="59"/>
      <c r="C117" s="61">
        <f>+C114-C115</f>
        <v>0.49999989569187164</v>
      </c>
      <c r="D117" s="60"/>
      <c r="E117" s="61">
        <v>0.22000002861022949</v>
      </c>
    </row>
    <row r="118" spans="1:5" s="14" customFormat="1" x14ac:dyDescent="0.2">
      <c r="A118" s="8"/>
      <c r="B118" s="8"/>
      <c r="C118" s="62"/>
      <c r="D118" s="8"/>
      <c r="E118" s="8"/>
    </row>
    <row r="119" spans="1:5" x14ac:dyDescent="0.2">
      <c r="B119" s="63"/>
    </row>
    <row r="120" spans="1:5" x14ac:dyDescent="0.2">
      <c r="B120" s="63"/>
      <c r="C120" s="64"/>
    </row>
    <row r="121" spans="1:5" x14ac:dyDescent="0.2">
      <c r="B121" s="63"/>
      <c r="C121" s="64"/>
    </row>
    <row r="122" spans="1:5" x14ac:dyDescent="0.2">
      <c r="B122" s="63"/>
      <c r="C122" s="64"/>
    </row>
    <row r="123" spans="1:5" x14ac:dyDescent="0.2">
      <c r="B123" s="65"/>
      <c r="C123" s="66"/>
    </row>
    <row r="124" spans="1:5" x14ac:dyDescent="0.2">
      <c r="B124" s="65"/>
      <c r="C124" s="66"/>
    </row>
    <row r="125" spans="1:5" x14ac:dyDescent="0.2">
      <c r="C125" s="8"/>
    </row>
    <row r="126" spans="1:5" x14ac:dyDescent="0.2">
      <c r="C126" s="8"/>
    </row>
    <row r="127" spans="1:5" x14ac:dyDescent="0.2">
      <c r="C127" s="8"/>
    </row>
    <row r="128" spans="1:5" x14ac:dyDescent="0.2">
      <c r="C128" s="8"/>
    </row>
    <row r="129" spans="3:3" x14ac:dyDescent="0.2">
      <c r="C129" s="8"/>
    </row>
    <row r="130" spans="3:3" x14ac:dyDescent="0.2">
      <c r="C130" s="8"/>
    </row>
    <row r="131" spans="3:3" x14ac:dyDescent="0.2">
      <c r="C131" s="8"/>
    </row>
    <row r="132" spans="3:3" x14ac:dyDescent="0.2">
      <c r="C132" s="8"/>
    </row>
    <row r="133" spans="3:3" x14ac:dyDescent="0.2">
      <c r="C133" s="8"/>
    </row>
    <row r="134" spans="3:3" x14ac:dyDescent="0.2">
      <c r="C134" s="67"/>
    </row>
    <row r="135" spans="3:3" x14ac:dyDescent="0.2">
      <c r="C135" s="8"/>
    </row>
    <row r="136" spans="3:3" x14ac:dyDescent="0.2">
      <c r="C136" s="8"/>
    </row>
  </sheetData>
  <mergeCells count="3">
    <mergeCell ref="B1:B2"/>
    <mergeCell ref="C1:E2"/>
    <mergeCell ref="A4:B4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Rediconto Finanziario</vt:lpstr>
      <vt:lpstr>'Schema Rediconto Finanziario'!Area_stampa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r.privitera.person</cp:lastModifiedBy>
  <dcterms:created xsi:type="dcterms:W3CDTF">2021-10-18T09:37:27Z</dcterms:created>
  <dcterms:modified xsi:type="dcterms:W3CDTF">2021-10-19T08:20:03Z</dcterms:modified>
</cp:coreProperties>
</file>