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20\documenti per pubblicazione\"/>
    </mc:Choice>
  </mc:AlternateContent>
  <bookViews>
    <workbookView xWindow="0" yWindow="0" windowWidth="23040" windowHeight="9216"/>
  </bookViews>
  <sheets>
    <sheet name="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xlnm._FilterDatabase" localSheetId="0" hidden="1">'Conto Economico'!$L$6:$M$6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'Conto Economico'!$B$1:$K$119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'Conto Economico'!$1:$5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5" i="1" l="1"/>
  <c r="J115" i="1"/>
  <c r="J114" i="1"/>
  <c r="K114" i="1" s="1"/>
  <c r="J113" i="1"/>
  <c r="K113" i="1" s="1"/>
  <c r="J112" i="1"/>
  <c r="K112" i="1" s="1"/>
  <c r="J111" i="1"/>
  <c r="K111" i="1" s="1"/>
  <c r="J110" i="1"/>
  <c r="K110" i="1" s="1"/>
  <c r="J103" i="1"/>
  <c r="K103" i="1" s="1"/>
  <c r="J102" i="1"/>
  <c r="K102" i="1" s="1"/>
  <c r="H101" i="1"/>
  <c r="J101" i="1" s="1"/>
  <c r="K101" i="1" s="1"/>
  <c r="J100" i="1"/>
  <c r="K100" i="1" s="1"/>
  <c r="J99" i="1"/>
  <c r="K99" i="1" s="1"/>
  <c r="K95" i="1"/>
  <c r="K94" i="1"/>
  <c r="J94" i="1"/>
  <c r="K93" i="1"/>
  <c r="J93" i="1"/>
  <c r="J89" i="1"/>
  <c r="K89" i="1" s="1"/>
  <c r="H90" i="1"/>
  <c r="J90" i="1" s="1"/>
  <c r="K90" i="1" s="1"/>
  <c r="J82" i="1"/>
  <c r="K82" i="1" s="1"/>
  <c r="J81" i="1"/>
  <c r="K81" i="1" s="1"/>
  <c r="K80" i="1"/>
  <c r="J80" i="1"/>
  <c r="J79" i="1"/>
  <c r="K79" i="1" s="1"/>
  <c r="H78" i="1"/>
  <c r="J78" i="1" s="1"/>
  <c r="K78" i="1" s="1"/>
  <c r="J77" i="1"/>
  <c r="K77" i="1" s="1"/>
  <c r="J76" i="1"/>
  <c r="K76" i="1" s="1"/>
  <c r="K74" i="1"/>
  <c r="J74" i="1"/>
  <c r="J73" i="1"/>
  <c r="K73" i="1" s="1"/>
  <c r="J72" i="1"/>
  <c r="K72" i="1" s="1"/>
  <c r="J71" i="1"/>
  <c r="K71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2" i="1"/>
  <c r="K62" i="1" s="1"/>
  <c r="J61" i="1"/>
  <c r="K61" i="1" s="1"/>
  <c r="J60" i="1"/>
  <c r="K60" i="1" s="1"/>
  <c r="J59" i="1"/>
  <c r="K59" i="1" s="1"/>
  <c r="J58" i="1"/>
  <c r="K58" i="1" s="1"/>
  <c r="K56" i="1"/>
  <c r="J56" i="1"/>
  <c r="J55" i="1"/>
  <c r="K55" i="1" s="1"/>
  <c r="J54" i="1"/>
  <c r="K54" i="1" s="1"/>
  <c r="J53" i="1"/>
  <c r="K53" i="1" s="1"/>
  <c r="J52" i="1"/>
  <c r="K52" i="1" s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K38" i="1"/>
  <c r="J38" i="1"/>
  <c r="J37" i="1"/>
  <c r="K37" i="1" s="1"/>
  <c r="H36" i="1"/>
  <c r="J32" i="1"/>
  <c r="K32" i="1" s="1"/>
  <c r="K31" i="1"/>
  <c r="J31" i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3" i="1"/>
  <c r="K23" i="1" s="1"/>
  <c r="J22" i="1"/>
  <c r="K22" i="1" s="1"/>
  <c r="K21" i="1"/>
  <c r="J21" i="1"/>
  <c r="K20" i="1"/>
  <c r="J20" i="1"/>
  <c r="K19" i="1"/>
  <c r="J19" i="1"/>
  <c r="K18" i="1"/>
  <c r="J18" i="1"/>
  <c r="K17" i="1"/>
  <c r="J17" i="1"/>
  <c r="K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8" i="1"/>
  <c r="K8" i="1" s="1"/>
  <c r="H24" i="1" l="1"/>
  <c r="J24" i="1" s="1"/>
  <c r="K24" i="1" s="1"/>
  <c r="H70" i="1"/>
  <c r="J70" i="1" s="1"/>
  <c r="K70" i="1" s="1"/>
  <c r="J88" i="1"/>
  <c r="K88" i="1" s="1"/>
  <c r="J36" i="1"/>
  <c r="K36" i="1" s="1"/>
  <c r="H9" i="1"/>
  <c r="H16" i="1"/>
  <c r="J16" i="1" s="1"/>
  <c r="J40" i="1"/>
  <c r="H39" i="1"/>
  <c r="J39" i="1" s="1"/>
  <c r="K39" i="1" s="1"/>
  <c r="H95" i="1"/>
  <c r="J95" i="1" s="1"/>
  <c r="H57" i="1"/>
  <c r="J57" i="1" s="1"/>
  <c r="K57" i="1" s="1"/>
  <c r="H63" i="1"/>
  <c r="J63" i="1" s="1"/>
  <c r="K63" i="1" s="1"/>
  <c r="H75" i="1"/>
  <c r="J75" i="1" s="1"/>
  <c r="K75" i="1" s="1"/>
  <c r="H98" i="1"/>
  <c r="H109" i="1"/>
  <c r="H116" i="1" l="1"/>
  <c r="J116" i="1" s="1"/>
  <c r="K116" i="1" s="1"/>
  <c r="J109" i="1"/>
  <c r="K109" i="1" s="1"/>
  <c r="H104" i="1"/>
  <c r="J104" i="1" s="1"/>
  <c r="K104" i="1" s="1"/>
  <c r="J98" i="1"/>
  <c r="K98" i="1" s="1"/>
  <c r="J9" i="1"/>
  <c r="H7" i="1"/>
  <c r="H83" i="1"/>
  <c r="J83" i="1" s="1"/>
  <c r="K83" i="1" s="1"/>
  <c r="H33" i="1" l="1"/>
  <c r="J7" i="1"/>
  <c r="K7" i="1" s="1"/>
  <c r="H85" i="1" l="1"/>
  <c r="J33" i="1"/>
  <c r="K33" i="1" s="1"/>
  <c r="J85" i="1" l="1"/>
  <c r="K85" i="1" s="1"/>
  <c r="H106" i="1"/>
  <c r="H118" i="1" l="1"/>
  <c r="J118" i="1" s="1"/>
  <c r="K118" i="1" s="1"/>
  <c r="J106" i="1"/>
  <c r="K106" i="1" s="1"/>
</calcChain>
</file>

<file path=xl/sharedStrings.xml><?xml version="1.0" encoding="utf-8"?>
<sst xmlns="http://schemas.openxmlformats.org/spreadsheetml/2006/main" count="316" uniqueCount="254">
  <si>
    <t>CONTO  ECONOMICO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</si>
  <si>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</si>
  <si>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</si>
  <si>
    <t>VARIAZIONE 2020/2019</t>
  </si>
  <si>
    <t>Decreto Interministeriale 24/03/2013</t>
  </si>
  <si>
    <t>Importo</t>
  </si>
  <si>
    <t>%</t>
  </si>
  <si>
    <t>A01</t>
  </si>
  <si>
    <t>A)</t>
  </si>
  <si>
    <t>VALORE DELLA PRODUZIONE</t>
  </si>
  <si>
    <t>A02</t>
  </si>
  <si>
    <t>1)</t>
  </si>
  <si>
    <t>Contributi in c/esercizio</t>
  </si>
  <si>
    <t>A03</t>
  </si>
  <si>
    <t>a)</t>
  </si>
  <si>
    <t>Contributi in c/esercizio - da Regione o Provincia Autonoma per quota F.S. regionale</t>
  </si>
  <si>
    <t>A04</t>
  </si>
  <si>
    <t>b)</t>
  </si>
  <si>
    <t>Contributi in c/esercizio - extra fondo</t>
  </si>
  <si>
    <t>A05</t>
  </si>
  <si>
    <t>Contributi da Regione o Prov. Aut. (extra fondo) - vincolati</t>
  </si>
  <si>
    <t>A06</t>
  </si>
  <si>
    <t>2)</t>
  </si>
  <si>
    <t>Contributi da Regione o Prov. Aut. (extra fondo) - Risorse aggiuntive da bilancio a titolo di copertura LEA</t>
  </si>
  <si>
    <t>A07</t>
  </si>
  <si>
    <t>3)</t>
  </si>
  <si>
    <t>Contributi da Regione o Prov. Aut. (extra fondo) - Risorse aggiuntive da bilancio a titolo di copertura extra LEA</t>
  </si>
  <si>
    <t>A08</t>
  </si>
  <si>
    <t>4)</t>
  </si>
  <si>
    <t>Contributi da Regione o Prov. Aut. (extra fondo) - altro</t>
  </si>
  <si>
    <t>A09</t>
  </si>
  <si>
    <t>5)</t>
  </si>
  <si>
    <t>Contributi da aziende sanitarie pubbliche (extra fondo)</t>
  </si>
  <si>
    <t>A10</t>
  </si>
  <si>
    <t>6)</t>
  </si>
  <si>
    <t>Contributi da altri soggetti pubblici</t>
  </si>
  <si>
    <t>A11</t>
  </si>
  <si>
    <t>c)</t>
  </si>
  <si>
    <t>Contributi in c/esercizio - per ricerca</t>
  </si>
  <si>
    <t>A12</t>
  </si>
  <si>
    <t>da Ministero della Salute per ricerca corrente</t>
  </si>
  <si>
    <t>A13</t>
  </si>
  <si>
    <t>da Ministero della Salute per ricerca finalizzata</t>
  </si>
  <si>
    <t>A14</t>
  </si>
  <si>
    <t>da Regione e altri soggetti pubblici</t>
  </si>
  <si>
    <t>A15</t>
  </si>
  <si>
    <t>da privati</t>
  </si>
  <si>
    <t>A16</t>
  </si>
  <si>
    <t>d)</t>
  </si>
  <si>
    <t>Contributi in c/esercizio - da privati</t>
  </si>
  <si>
    <t>A17</t>
  </si>
  <si>
    <t>Rettifica contributi c/esercizio per destinazione ad investimenti</t>
  </si>
  <si>
    <t>A18</t>
  </si>
  <si>
    <t>Utilizzo fondi per quote inutilizzate contributi vincolati di esercizi precedenti</t>
  </si>
  <si>
    <t>A19</t>
  </si>
  <si>
    <t>Ricavi per prestazioni sanitarie e sociosanitarie a rilevanza sanitaria</t>
  </si>
  <si>
    <t>A20</t>
  </si>
  <si>
    <t>Ricavi per prestazioni sanitarie e sociosanitarie - ad aziende sanitarie pubbliche</t>
  </si>
  <si>
    <t>A21</t>
  </si>
  <si>
    <t>Ricavi per prestazioni sanitarie e sociosanitarie - intramoenia</t>
  </si>
  <si>
    <t>A22</t>
  </si>
  <si>
    <t>Ricavi per prestazioni sanitarie e sociosanitarie - altro</t>
  </si>
  <si>
    <t>A23</t>
  </si>
  <si>
    <t>Concorsi, recuperi e rimborsi</t>
  </si>
  <si>
    <t>A24</t>
  </si>
  <si>
    <t>Compartecipazione alla spesa per prestazioni sanitarie (Ticket)</t>
  </si>
  <si>
    <t>A25</t>
  </si>
  <si>
    <t>7)</t>
  </si>
  <si>
    <t>Quota contributi in c/capitale imputata nell'esercizio</t>
  </si>
  <si>
    <t>A26</t>
  </si>
  <si>
    <t>8)</t>
  </si>
  <si>
    <t>Incrementi delle immobilizzazioni per lavori interni</t>
  </si>
  <si>
    <t>A27</t>
  </si>
  <si>
    <t>9)</t>
  </si>
  <si>
    <t>Altri ricavi e proventi</t>
  </si>
  <si>
    <t>A28</t>
  </si>
  <si>
    <t>Totale A)</t>
  </si>
  <si>
    <t>B01</t>
  </si>
  <si>
    <t>B)</t>
  </si>
  <si>
    <t>COSTI DELLA PRODUZIONE</t>
  </si>
  <si>
    <t>B02</t>
  </si>
  <si>
    <t>Acquisti di beni</t>
  </si>
  <si>
    <t>B03</t>
  </si>
  <si>
    <t>Acquisti di beni sanitari</t>
  </si>
  <si>
    <t>B04</t>
  </si>
  <si>
    <t>Acquisti di beni non sanitari</t>
  </si>
  <si>
    <t>B05</t>
  </si>
  <si>
    <t>Acquisti di servizi sanitari</t>
  </si>
  <si>
    <t>B06</t>
  </si>
  <si>
    <t>Acquisti di servizi sanitari - Medicina di base</t>
  </si>
  <si>
    <t>B07</t>
  </si>
  <si>
    <t>Acquisti di servizi sanitari - Farmaceutica</t>
  </si>
  <si>
    <t>B08</t>
  </si>
  <si>
    <t>Acquisti di servizi sanitari per assitenza specialistica ambulatoriale</t>
  </si>
  <si>
    <t>B09</t>
  </si>
  <si>
    <t>Acquisti di servizi sanitari per assistenza riabilitativa</t>
  </si>
  <si>
    <t>B10</t>
  </si>
  <si>
    <t>e)</t>
  </si>
  <si>
    <t>Acquisti di servizi sanitari per assistenza integrativa</t>
  </si>
  <si>
    <t>B11</t>
  </si>
  <si>
    <t>f)</t>
  </si>
  <si>
    <t>Acquisti di servizi sanitari per assistenza protesica</t>
  </si>
  <si>
    <t>B12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</si>
  <si>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</si>
  <si>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</si>
  <si>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B13</t>
  </si>
  <si>
    <t>h)</t>
  </si>
  <si>
    <t>Acquisti prestazioni di psichiatrica residenziale e semiresidenziale</t>
  </si>
  <si>
    <t>B14</t>
  </si>
  <si>
    <t>i)</t>
  </si>
  <si>
    <t>Acquisti prestazioni di distribuzione farmaci File F</t>
  </si>
  <si>
    <t>B15</t>
  </si>
  <si>
    <t>j)</t>
  </si>
  <si>
    <t>Acquisti prestazioni termali in convenzione</t>
  </si>
  <si>
    <t>B16</t>
  </si>
  <si>
    <t>k)</t>
  </si>
  <si>
    <t>Acquisti prestazioni di trasporto sanitario</t>
  </si>
  <si>
    <t>B17</t>
  </si>
  <si>
    <t>l)</t>
  </si>
  <si>
    <t>Acquisti prestazioni  socio-sanitarie a rilevanza sanitaria</t>
  </si>
  <si>
    <t>B18</t>
  </si>
  <si>
    <t>m)</t>
  </si>
  <si>
    <t>Compartecipazione al personale per att. Libero-prof. (intramoenia)</t>
  </si>
  <si>
    <t>B19</t>
  </si>
  <si>
    <t>n)</t>
  </si>
  <si>
    <t>Rimborsi Assegni e contributi sanitari</t>
  </si>
  <si>
    <t>B20</t>
  </si>
  <si>
    <t>o)</t>
  </si>
  <si>
    <t>Consulenze, collaborazioni, interinale, altre prestazioni di lavoro sanitarie e sociosanitarie</t>
  </si>
  <si>
    <t>B21</t>
  </si>
  <si>
    <t>p)</t>
  </si>
  <si>
    <t>Altri servizi sanitari e sociosanitari a rilevanza sanitaria</t>
  </si>
  <si>
    <t>B22</t>
  </si>
  <si>
    <t>q)</t>
  </si>
  <si>
    <t>Costi per differenziale Tariffe TUC</t>
  </si>
  <si>
    <t>B23</t>
  </si>
  <si>
    <t>Acquisti di servizi non sanitari</t>
  </si>
  <si>
    <t>B24</t>
  </si>
  <si>
    <t>Servizi non sanitari</t>
  </si>
  <si>
    <t>B25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</si>
  <si>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</si>
  <si>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B26</t>
  </si>
  <si>
    <t>Formazione</t>
  </si>
  <si>
    <t>B27</t>
  </si>
  <si>
    <t>Manutenzione e riparazione</t>
  </si>
  <si>
    <t>B28</t>
  </si>
  <si>
    <t>Godimento di beni di terzi</t>
  </si>
  <si>
    <t>B29</t>
  </si>
  <si>
    <t>Costi del personale</t>
  </si>
  <si>
    <t>B30</t>
  </si>
  <si>
    <t>Personale dirigente medico</t>
  </si>
  <si>
    <t>B31</t>
  </si>
  <si>
    <t>Personale dirigente ruolo sanitario non medico</t>
  </si>
  <si>
    <t>B32</t>
  </si>
  <si>
    <t>Personale comparto ruolo sanitario</t>
  </si>
  <si>
    <t>B33</t>
  </si>
  <si>
    <t>Personale dirigente altri ruoli</t>
  </si>
  <si>
    <t>B34</t>
  </si>
  <si>
    <t>Personale comparto altri ruoli</t>
  </si>
  <si>
    <t>B35</t>
  </si>
  <si>
    <t>Oneri diversi di gestione</t>
  </si>
  <si>
    <t>B36</t>
  </si>
  <si>
    <t>Ammortamenti</t>
  </si>
  <si>
    <t>B37</t>
  </si>
  <si>
    <t>Ammortamenti immobilizzazioni immateriali</t>
  </si>
  <si>
    <t>B38</t>
  </si>
  <si>
    <t>Ammortamenti dei Fabbricati</t>
  </si>
  <si>
    <t>B39</t>
  </si>
  <si>
    <t>Ammortamenti delle altre immobilizzazioni materiali</t>
  </si>
  <si>
    <t>B40</t>
  </si>
  <si>
    <t>Svalutazione delle immobilizzazioni e dei crediti</t>
  </si>
  <si>
    <t>B41</t>
  </si>
  <si>
    <t>10)</t>
  </si>
  <si>
    <t>Variazione delle rimanenze</t>
  </si>
  <si>
    <t>B42</t>
  </si>
  <si>
    <t>Variazione delle rimanenze sanitarie</t>
  </si>
  <si>
    <t>B43</t>
  </si>
  <si>
    <t>Variazione delle rimanenze non sanitarie</t>
  </si>
  <si>
    <t>B44</t>
  </si>
  <si>
    <t>11)</t>
  </si>
  <si>
    <t>Accantonamenti</t>
  </si>
  <si>
    <t>B45</t>
  </si>
  <si>
    <t>Accantonamenti per rischi</t>
  </si>
  <si>
    <t>B46</t>
  </si>
  <si>
    <t xml:space="preserve">Accantonamenti per premio operosità </t>
  </si>
  <si>
    <t>B47</t>
  </si>
  <si>
    <t>Accantonamenti per quote inutilizzate di contributi vincolati</t>
  </si>
  <si>
    <t>B48</t>
  </si>
  <si>
    <t>Altri accantonamenti</t>
  </si>
  <si>
    <t>B49</t>
  </si>
  <si>
    <t>Totale B)</t>
  </si>
  <si>
    <t>B50</t>
  </si>
  <si>
    <t>B51</t>
  </si>
  <si>
    <t>DIFF. TRA VALORE E COSTI DELLA PRODUZIONE (A-B)</t>
  </si>
  <si>
    <t>C01</t>
  </si>
  <si>
    <t>C)</t>
  </si>
  <si>
    <t>PROVENTI E ONERI FINANZIARI</t>
  </si>
  <si>
    <t>C02</t>
  </si>
  <si>
    <t>Interessi attivi ed altri proventi finanziari</t>
  </si>
  <si>
    <t>C03</t>
  </si>
  <si>
    <t>Interessi passivi ed altri oneri finanziari</t>
  </si>
  <si>
    <t>C04</t>
  </si>
  <si>
    <t>Totale C)</t>
  </si>
  <si>
    <t>D01</t>
  </si>
  <si>
    <t>D)</t>
  </si>
  <si>
    <t>RETTIFICHE DI VALORE DI ATTIVITA' FINANZIARIE</t>
  </si>
  <si>
    <t>D02</t>
  </si>
  <si>
    <t>Rivalutazioni</t>
  </si>
  <si>
    <t>D03</t>
  </si>
  <si>
    <t>Svalutazioni</t>
  </si>
  <si>
    <t>D04</t>
  </si>
  <si>
    <t>Totale D)</t>
  </si>
  <si>
    <t>E01</t>
  </si>
  <si>
    <t>E)</t>
  </si>
  <si>
    <t>PROVENTI E ONERI STRAORDINARI</t>
  </si>
  <si>
    <t>E02</t>
  </si>
  <si>
    <t>Proventi straordinari</t>
  </si>
  <si>
    <t>E03</t>
  </si>
  <si>
    <t>Plusvalenze</t>
  </si>
  <si>
    <t>E04</t>
  </si>
  <si>
    <t>Altri proventi straordinari</t>
  </si>
  <si>
    <t>E05</t>
  </si>
  <si>
    <t>Oneri straordinari</t>
  </si>
  <si>
    <t>E06</t>
  </si>
  <si>
    <t>Minusvalenze</t>
  </si>
  <si>
    <t>E07</t>
  </si>
  <si>
    <t>Altri oneri straordinari</t>
  </si>
  <si>
    <t>E08</t>
  </si>
  <si>
    <t>Totale E)</t>
  </si>
  <si>
    <t>E09</t>
  </si>
  <si>
    <t>E10</t>
  </si>
  <si>
    <t>RISULTATO PRIMA DELLE IMPOSTE (A-B+C+D+E)</t>
  </si>
  <si>
    <t>Y01</t>
  </si>
  <si>
    <t>Y)</t>
  </si>
  <si>
    <t>IMPOSTE SUL REDDITO DELL'ESERCIZIO</t>
  </si>
  <si>
    <t>Y02</t>
  </si>
  <si>
    <t>IRAP</t>
  </si>
  <si>
    <t>Y03</t>
  </si>
  <si>
    <t>IRAP relativa a personale dipendente</t>
  </si>
  <si>
    <t>Y04</t>
  </si>
  <si>
    <t>IRAP relativa a collaboratori e personale assimilato a lavoro dipendente</t>
  </si>
  <si>
    <t>Y05</t>
  </si>
  <si>
    <t>IRAP relativa ad attività di libera professione (intramoenia)</t>
  </si>
  <si>
    <t>Y06</t>
  </si>
  <si>
    <t>IRAP relativa ad attività commerciali</t>
  </si>
  <si>
    <t>Y07</t>
  </si>
  <si>
    <t>IRES</t>
  </si>
  <si>
    <t>Y08</t>
  </si>
  <si>
    <t>Accantonamento a fondo imposte (accertamenti, condoni, ecc.)</t>
  </si>
  <si>
    <t>Y09</t>
  </si>
  <si>
    <t>Totale Y)</t>
  </si>
  <si>
    <t>Y10</t>
  </si>
  <si>
    <t>Y11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</si>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</sst>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 * #,##0_ ;_ * \-#,##0_ ;_ * &quot;-&quot;_ ;_ @_ "/>
    <numFmt numFmtId="166" formatCode="_ * #,##0.00_ ;_ * \-#,##0.00_ ;_ * &quot;-&quot;??_ ;_ @_ "/>
    <numFmt numFmtId="167" formatCode="0.0%"/>
    <numFmt numFmtId="168" formatCode="_ * #,##0.00_ ;_ * \-#,##0.00_ ;_ * &quot;-&quot;_ ;_ @_ 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sz val="12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rgb="FFFF0000"/>
      <name val="Garamond"/>
      <family val="1"/>
    </font>
    <font>
      <b/>
      <u/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8" fillId="2" borderId="0" xfId="1" applyFont="1" applyFill="1" applyAlignment="1">
      <alignment horizontal="center" vertical="center"/>
    </xf>
    <xf numFmtId="4" fontId="9" fillId="2" borderId="0" xfId="1" applyNumberFormat="1" applyFont="1" applyFill="1" applyAlignment="1">
      <alignment horizontal="center" vertical="center"/>
    </xf>
    <xf numFmtId="0" fontId="10" fillId="2" borderId="0" xfId="1" applyFont="1" applyFill="1"/>
    <xf numFmtId="0" fontId="11" fillId="2" borderId="9" xfId="2" applyNumberFormat="1" applyFont="1" applyFill="1" applyBorder="1" applyAlignment="1">
      <alignment horizontal="centerContinuous" vertical="center" wrapText="1"/>
    </xf>
    <xf numFmtId="0" fontId="11" fillId="2" borderId="10" xfId="2" applyNumberFormat="1" applyFont="1" applyFill="1" applyBorder="1" applyAlignment="1">
      <alignment horizontal="centerContinuous" vertical="center" wrapText="1"/>
    </xf>
    <xf numFmtId="0" fontId="11" fillId="2" borderId="11" xfId="2" applyNumberFormat="1" applyFont="1" applyFill="1" applyBorder="1" applyAlignment="1">
      <alignment horizontal="centerContinuous" vertical="center" wrapText="1"/>
    </xf>
    <xf numFmtId="0" fontId="13" fillId="2" borderId="14" xfId="2" applyNumberFormat="1" applyFont="1" applyFill="1" applyBorder="1" applyAlignment="1">
      <alignment horizontal="centerContinuous" vertical="center" wrapText="1"/>
    </xf>
    <xf numFmtId="0" fontId="13" fillId="2" borderId="15" xfId="2" applyNumberFormat="1" applyFont="1" applyFill="1" applyBorder="1" applyAlignment="1">
      <alignment horizontal="centerContinuous" vertical="center" wrapText="1"/>
    </xf>
    <xf numFmtId="0" fontId="13" fillId="2" borderId="16" xfId="2" applyNumberFormat="1" applyFont="1" applyFill="1" applyBorder="1" applyAlignment="1">
      <alignment horizontal="centerContinuous" vertical="center" wrapText="1"/>
    </xf>
    <xf numFmtId="4" fontId="14" fillId="2" borderId="18" xfId="3" applyNumberFormat="1" applyFont="1" applyFill="1" applyBorder="1" applyAlignment="1">
      <alignment horizontal="center" vertical="center" wrapText="1"/>
    </xf>
    <xf numFmtId="4" fontId="14" fillId="2" borderId="19" xfId="3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vertical="center"/>
    </xf>
    <xf numFmtId="164" fontId="12" fillId="2" borderId="20" xfId="2" applyFont="1" applyFill="1" applyBorder="1" applyAlignment="1">
      <alignment horizontal="left" vertical="center"/>
    </xf>
    <xf numFmtId="164" fontId="12" fillId="2" borderId="21" xfId="2" applyFont="1" applyFill="1" applyBorder="1" applyAlignment="1">
      <alignment horizontal="left" vertical="center"/>
    </xf>
    <xf numFmtId="164" fontId="12" fillId="2" borderId="22" xfId="2" applyFont="1" applyFill="1" applyBorder="1" applyAlignment="1">
      <alignment horizontal="left" vertical="center"/>
    </xf>
    <xf numFmtId="4" fontId="12" fillId="2" borderId="23" xfId="4" applyNumberFormat="1" applyFont="1" applyFill="1" applyBorder="1" applyAlignment="1">
      <alignment vertical="center"/>
    </xf>
    <xf numFmtId="165" fontId="12" fillId="2" borderId="23" xfId="5" applyNumberFormat="1" applyFont="1" applyFill="1" applyBorder="1" applyAlignment="1">
      <alignment horizontal="center" vertical="center"/>
    </xf>
    <xf numFmtId="167" fontId="12" fillId="2" borderId="24" xfId="6" applyNumberFormat="1" applyFont="1" applyFill="1" applyBorder="1" applyAlignment="1">
      <alignment horizontal="right" vertical="center"/>
    </xf>
    <xf numFmtId="49" fontId="12" fillId="2" borderId="25" xfId="2" applyNumberFormat="1" applyFont="1" applyFill="1" applyBorder="1" applyAlignment="1">
      <alignment horizontal="left" vertical="center"/>
    </xf>
    <xf numFmtId="49" fontId="12" fillId="2" borderId="0" xfId="2" applyNumberFormat="1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/>
    </xf>
    <xf numFmtId="49" fontId="12" fillId="2" borderId="26" xfId="2" applyNumberFormat="1" applyFont="1" applyFill="1" applyBorder="1" applyAlignment="1">
      <alignment horizontal="left" vertical="center"/>
    </xf>
    <xf numFmtId="3" fontId="12" fillId="2" borderId="27" xfId="4" applyNumberFormat="1" applyFont="1" applyFill="1" applyBorder="1" applyAlignment="1">
      <alignment vertical="center"/>
    </xf>
    <xf numFmtId="165" fontId="12" fillId="2" borderId="27" xfId="5" applyNumberFormat="1" applyFont="1" applyFill="1" applyBorder="1" applyAlignment="1">
      <alignment horizontal="center" vertical="center"/>
    </xf>
    <xf numFmtId="167" fontId="12" fillId="2" borderId="28" xfId="6" applyNumberFormat="1" applyFont="1" applyFill="1" applyBorder="1" applyAlignment="1">
      <alignment horizontal="right" vertical="center"/>
    </xf>
    <xf numFmtId="49" fontId="10" fillId="2" borderId="25" xfId="2" applyNumberFormat="1" applyFont="1" applyFill="1" applyBorder="1" applyAlignment="1">
      <alignment horizontal="left" vertical="center"/>
    </xf>
    <xf numFmtId="49" fontId="10" fillId="2" borderId="0" xfId="2" applyNumberFormat="1" applyFont="1" applyFill="1" applyBorder="1" applyAlignment="1">
      <alignment horizontal="right" vertical="center"/>
    </xf>
    <xf numFmtId="49" fontId="10" fillId="2" borderId="0" xfId="2" applyNumberFormat="1" applyFont="1" applyFill="1" applyBorder="1" applyAlignment="1">
      <alignment horizontal="left" vertical="center"/>
    </xf>
    <xf numFmtId="49" fontId="10" fillId="2" borderId="26" xfId="2" applyNumberFormat="1" applyFont="1" applyFill="1" applyBorder="1" applyAlignment="1">
      <alignment horizontal="left" vertical="center"/>
    </xf>
    <xf numFmtId="3" fontId="10" fillId="2" borderId="27" xfId="4" applyNumberFormat="1" applyFont="1" applyFill="1" applyBorder="1" applyAlignment="1">
      <alignment vertical="center"/>
    </xf>
    <xf numFmtId="165" fontId="10" fillId="2" borderId="27" xfId="5" applyNumberFormat="1" applyFont="1" applyFill="1" applyBorder="1" applyAlignment="1">
      <alignment horizontal="center" vertical="center"/>
    </xf>
    <xf numFmtId="167" fontId="10" fillId="2" borderId="28" xfId="6" applyNumberFormat="1" applyFont="1" applyFill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49" fontId="10" fillId="0" borderId="25" xfId="2" applyNumberFormat="1" applyFont="1" applyFill="1" applyBorder="1" applyAlignment="1">
      <alignment horizontal="left" vertical="center"/>
    </xf>
    <xf numFmtId="49" fontId="10" fillId="0" borderId="0" xfId="2" applyNumberFormat="1" applyFont="1" applyFill="1" applyBorder="1" applyAlignment="1">
      <alignment horizontal="right" vertical="center"/>
    </xf>
    <xf numFmtId="49" fontId="10" fillId="0" borderId="0" xfId="2" applyNumberFormat="1" applyFont="1" applyFill="1" applyBorder="1" applyAlignment="1">
      <alignment horizontal="left" vertical="center"/>
    </xf>
    <xf numFmtId="49" fontId="16" fillId="0" borderId="0" xfId="2" applyNumberFormat="1" applyFont="1" applyFill="1" applyBorder="1" applyAlignment="1">
      <alignment horizontal="left" vertical="center"/>
    </xf>
    <xf numFmtId="49" fontId="16" fillId="0" borderId="26" xfId="2" applyNumberFormat="1" applyFont="1" applyFill="1" applyBorder="1" applyAlignment="1">
      <alignment horizontal="left" vertical="center"/>
    </xf>
    <xf numFmtId="3" fontId="16" fillId="0" borderId="26" xfId="4" applyNumberFormat="1" applyFont="1" applyFill="1" applyBorder="1" applyAlignment="1">
      <alignment vertical="center"/>
    </xf>
    <xf numFmtId="165" fontId="16" fillId="3" borderId="27" xfId="5" applyNumberFormat="1" applyFont="1" applyFill="1" applyBorder="1" applyAlignment="1">
      <alignment horizontal="center" vertical="center"/>
    </xf>
    <xf numFmtId="167" fontId="16" fillId="3" borderId="28" xfId="6" applyNumberFormat="1" applyFont="1" applyFill="1" applyBorder="1" applyAlignment="1">
      <alignment horizontal="right" vertical="center"/>
    </xf>
    <xf numFmtId="0" fontId="10" fillId="0" borderId="0" xfId="1" applyFont="1" applyFill="1" applyAlignment="1">
      <alignment vertical="center"/>
    </xf>
    <xf numFmtId="165" fontId="16" fillId="0" borderId="27" xfId="5" applyNumberFormat="1" applyFont="1" applyFill="1" applyBorder="1" applyAlignment="1">
      <alignment horizontal="center" vertical="center"/>
    </xf>
    <xf numFmtId="167" fontId="16" fillId="0" borderId="28" xfId="6" applyNumberFormat="1" applyFont="1" applyFill="1" applyBorder="1" applyAlignment="1">
      <alignment horizontal="right" vertical="center"/>
    </xf>
    <xf numFmtId="49" fontId="10" fillId="3" borderId="25" xfId="2" applyNumberFormat="1" applyFont="1" applyFill="1" applyBorder="1" applyAlignment="1">
      <alignment horizontal="left" vertical="center"/>
    </xf>
    <xf numFmtId="49" fontId="10" fillId="3" borderId="0" xfId="2" applyNumberFormat="1" applyFont="1" applyFill="1" applyBorder="1" applyAlignment="1">
      <alignment horizontal="right" vertical="center"/>
    </xf>
    <xf numFmtId="49" fontId="10" fillId="3" borderId="0" xfId="2" applyNumberFormat="1" applyFont="1" applyFill="1" applyBorder="1" applyAlignment="1">
      <alignment horizontal="left" vertical="center"/>
    </xf>
    <xf numFmtId="49" fontId="10" fillId="3" borderId="26" xfId="1" applyNumberFormat="1" applyFont="1" applyFill="1" applyBorder="1" applyAlignment="1">
      <alignment horizontal="left" vertical="center"/>
    </xf>
    <xf numFmtId="3" fontId="10" fillId="3" borderId="27" xfId="4" applyNumberFormat="1" applyFont="1" applyFill="1" applyBorder="1" applyAlignment="1">
      <alignment vertical="center"/>
    </xf>
    <xf numFmtId="165" fontId="10" fillId="3" borderId="27" xfId="5" applyNumberFormat="1" applyFont="1" applyFill="1" applyBorder="1" applyAlignment="1">
      <alignment horizontal="center" vertical="center"/>
    </xf>
    <xf numFmtId="167" fontId="10" fillId="3" borderId="28" xfId="6" applyNumberFormat="1" applyFont="1" applyFill="1" applyBorder="1" applyAlignment="1">
      <alignment horizontal="right" vertical="center"/>
    </xf>
    <xf numFmtId="0" fontId="10" fillId="3" borderId="0" xfId="1" applyFont="1" applyFill="1" applyAlignment="1">
      <alignment vertical="center"/>
    </xf>
    <xf numFmtId="49" fontId="16" fillId="3" borderId="0" xfId="2" applyNumberFormat="1" applyFont="1" applyFill="1" applyBorder="1" applyAlignment="1">
      <alignment horizontal="left" vertical="center"/>
    </xf>
    <xf numFmtId="49" fontId="16" fillId="3" borderId="26" xfId="2" applyNumberFormat="1" applyFont="1" applyFill="1" applyBorder="1" applyAlignment="1">
      <alignment horizontal="left" vertical="center"/>
    </xf>
    <xf numFmtId="49" fontId="10" fillId="3" borderId="26" xfId="2" applyNumberFormat="1" applyFont="1" applyFill="1" applyBorder="1" applyAlignment="1">
      <alignment horizontal="left" vertical="center"/>
    </xf>
    <xf numFmtId="49" fontId="12" fillId="3" borderId="25" xfId="1" applyNumberFormat="1" applyFont="1" applyFill="1" applyBorder="1" applyAlignment="1">
      <alignment horizontal="center" vertical="center"/>
    </xf>
    <xf numFmtId="49" fontId="12" fillId="3" borderId="0" xfId="2" applyNumberFormat="1" applyFont="1" applyFill="1" applyBorder="1" applyAlignment="1">
      <alignment horizontal="right" vertical="center"/>
    </xf>
    <xf numFmtId="49" fontId="12" fillId="3" borderId="0" xfId="2" applyNumberFormat="1" applyFont="1" applyFill="1" applyBorder="1" applyAlignment="1">
      <alignment horizontal="left" vertical="center"/>
    </xf>
    <xf numFmtId="49" fontId="12" fillId="3" borderId="26" xfId="2" applyNumberFormat="1" applyFont="1" applyFill="1" applyBorder="1" applyAlignment="1">
      <alignment horizontal="left" vertical="center"/>
    </xf>
    <xf numFmtId="3" fontId="12" fillId="3" borderId="27" xfId="4" applyNumberFormat="1" applyFont="1" applyFill="1" applyBorder="1" applyAlignment="1">
      <alignment vertical="center"/>
    </xf>
    <xf numFmtId="165" fontId="12" fillId="3" borderId="27" xfId="5" applyNumberFormat="1" applyFont="1" applyFill="1" applyBorder="1" applyAlignment="1">
      <alignment horizontal="center" vertical="center"/>
    </xf>
    <xf numFmtId="167" fontId="12" fillId="3" borderId="28" xfId="6" applyNumberFormat="1" applyFont="1" applyFill="1" applyBorder="1" applyAlignment="1">
      <alignment horizontal="right" vertical="center"/>
    </xf>
    <xf numFmtId="0" fontId="12" fillId="3" borderId="0" xfId="1" applyFont="1" applyFill="1" applyAlignment="1">
      <alignment vertical="center"/>
    </xf>
    <xf numFmtId="49" fontId="12" fillId="3" borderId="25" xfId="2" applyNumberFormat="1" applyFont="1" applyFill="1" applyBorder="1" applyAlignment="1">
      <alignment horizontal="left" vertical="center"/>
    </xf>
    <xf numFmtId="49" fontId="10" fillId="2" borderId="26" xfId="1" applyNumberFormat="1" applyFont="1" applyFill="1" applyBorder="1" applyAlignment="1">
      <alignment horizontal="left" vertical="center"/>
    </xf>
    <xf numFmtId="49" fontId="12" fillId="2" borderId="25" xfId="1" applyNumberFormat="1" applyFont="1" applyFill="1" applyBorder="1" applyAlignment="1">
      <alignment horizontal="center" vertical="center"/>
    </xf>
    <xf numFmtId="49" fontId="12" fillId="3" borderId="0" xfId="2" applyNumberFormat="1" applyFont="1" applyFill="1" applyBorder="1" applyAlignment="1">
      <alignment vertical="center"/>
    </xf>
    <xf numFmtId="49" fontId="12" fillId="3" borderId="0" xfId="2" applyNumberFormat="1" applyFont="1" applyFill="1" applyBorder="1" applyAlignment="1">
      <alignment vertical="center" wrapText="1"/>
    </xf>
    <xf numFmtId="49" fontId="12" fillId="3" borderId="26" xfId="2" applyNumberFormat="1" applyFont="1" applyFill="1" applyBorder="1" applyAlignment="1">
      <alignment vertical="center" wrapText="1"/>
    </xf>
    <xf numFmtId="49" fontId="12" fillId="4" borderId="14" xfId="1" applyNumberFormat="1" applyFont="1" applyFill="1" applyBorder="1" applyAlignment="1">
      <alignment horizontal="center" vertical="center"/>
    </xf>
    <xf numFmtId="3" fontId="12" fillId="4" borderId="18" xfId="4" applyNumberFormat="1" applyFont="1" applyFill="1" applyBorder="1" applyAlignment="1">
      <alignment vertical="center"/>
    </xf>
    <xf numFmtId="165" fontId="12" fillId="4" borderId="18" xfId="5" applyNumberFormat="1" applyFont="1" applyFill="1" applyBorder="1" applyAlignment="1">
      <alignment horizontal="center" vertical="center"/>
    </xf>
    <xf numFmtId="167" fontId="12" fillId="4" borderId="19" xfId="6" applyNumberFormat="1" applyFont="1" applyFill="1" applyBorder="1" applyAlignment="1">
      <alignment horizontal="right" vertical="center"/>
    </xf>
    <xf numFmtId="49" fontId="10" fillId="2" borderId="25" xfId="1" applyNumberFormat="1" applyFont="1" applyFill="1" applyBorder="1" applyAlignment="1">
      <alignment horizontal="center" vertical="center"/>
    </xf>
    <xf numFmtId="4" fontId="10" fillId="2" borderId="27" xfId="4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12" fillId="2" borderId="0" xfId="1" applyNumberFormat="1" applyFont="1" applyFill="1" applyBorder="1" applyAlignment="1">
      <alignment horizontal="center" vertical="center"/>
    </xf>
    <xf numFmtId="49" fontId="12" fillId="2" borderId="26" xfId="1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center" vertical="center"/>
    </xf>
    <xf numFmtId="49" fontId="10" fillId="3" borderId="25" xfId="1" applyNumberFormat="1" applyFont="1" applyFill="1" applyBorder="1" applyAlignment="1">
      <alignment horizontal="center" vertical="center"/>
    </xf>
    <xf numFmtId="49" fontId="10" fillId="3" borderId="0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right" vertical="center"/>
    </xf>
    <xf numFmtId="49" fontId="10" fillId="2" borderId="0" xfId="1" applyNumberFormat="1" applyFont="1" applyFill="1" applyBorder="1" applyAlignment="1">
      <alignment horizontal="left" vertical="center"/>
    </xf>
    <xf numFmtId="49" fontId="10" fillId="3" borderId="0" xfId="1" applyNumberFormat="1" applyFont="1" applyFill="1" applyBorder="1" applyAlignment="1">
      <alignment horizontal="left" vertical="center"/>
    </xf>
    <xf numFmtId="3" fontId="10" fillId="0" borderId="27" xfId="4" applyNumberFormat="1" applyFont="1" applyFill="1" applyBorder="1" applyAlignment="1">
      <alignment vertical="center"/>
    </xf>
    <xf numFmtId="49" fontId="17" fillId="2" borderId="0" xfId="1" applyNumberFormat="1" applyFont="1" applyFill="1" applyBorder="1" applyAlignment="1">
      <alignment horizontal="center" vertical="center"/>
    </xf>
    <xf numFmtId="49" fontId="17" fillId="2" borderId="0" xfId="1" applyNumberFormat="1" applyFont="1" applyFill="1" applyBorder="1" applyAlignment="1">
      <alignment vertical="center"/>
    </xf>
    <xf numFmtId="49" fontId="17" fillId="2" borderId="26" xfId="1" applyNumberFormat="1" applyFont="1" applyFill="1" applyBorder="1" applyAlignment="1">
      <alignment vertical="center"/>
    </xf>
    <xf numFmtId="49" fontId="17" fillId="3" borderId="26" xfId="1" applyNumberFormat="1" applyFont="1" applyFill="1" applyBorder="1" applyAlignment="1">
      <alignment vertical="center"/>
    </xf>
    <xf numFmtId="49" fontId="17" fillId="3" borderId="0" xfId="2" applyNumberFormat="1" applyFont="1" applyFill="1" applyBorder="1" applyAlignment="1">
      <alignment horizontal="right" vertical="center"/>
    </xf>
    <xf numFmtId="49" fontId="10" fillId="3" borderId="29" xfId="1" applyNumberFormat="1" applyFont="1" applyFill="1" applyBorder="1" applyAlignment="1">
      <alignment horizontal="center" vertical="center"/>
    </xf>
    <xf numFmtId="49" fontId="17" fillId="3" borderId="30" xfId="2" applyNumberFormat="1" applyFont="1" applyFill="1" applyBorder="1" applyAlignment="1">
      <alignment horizontal="right" vertical="center"/>
    </xf>
    <xf numFmtId="49" fontId="10" fillId="3" borderId="30" xfId="2" applyNumberFormat="1" applyFont="1" applyFill="1" applyBorder="1" applyAlignment="1">
      <alignment horizontal="right" vertical="center"/>
    </xf>
    <xf numFmtId="49" fontId="10" fillId="3" borderId="30" xfId="1" applyNumberFormat="1" applyFont="1" applyFill="1" applyBorder="1" applyAlignment="1">
      <alignment horizontal="left" vertical="center"/>
    </xf>
    <xf numFmtId="49" fontId="17" fillId="3" borderId="31" xfId="1" applyNumberFormat="1" applyFont="1" applyFill="1" applyBorder="1" applyAlignment="1">
      <alignment vertical="center"/>
    </xf>
    <xf numFmtId="3" fontId="10" fillId="3" borderId="17" xfId="4" applyNumberFormat="1" applyFont="1" applyFill="1" applyBorder="1" applyAlignment="1">
      <alignment vertical="center"/>
    </xf>
    <xf numFmtId="165" fontId="10" fillId="3" borderId="17" xfId="5" applyNumberFormat="1" applyFont="1" applyFill="1" applyBorder="1" applyAlignment="1">
      <alignment horizontal="center" vertical="center"/>
    </xf>
    <xf numFmtId="167" fontId="10" fillId="3" borderId="32" xfId="6" applyNumberFormat="1" applyFont="1" applyFill="1" applyBorder="1" applyAlignment="1">
      <alignment horizontal="right" vertical="center"/>
    </xf>
    <xf numFmtId="49" fontId="12" fillId="3" borderId="0" xfId="1" applyNumberFormat="1" applyFont="1" applyFill="1" applyBorder="1" applyAlignment="1">
      <alignment vertical="center"/>
    </xf>
    <xf numFmtId="49" fontId="10" fillId="3" borderId="0" xfId="1" applyNumberFormat="1" applyFont="1" applyFill="1" applyBorder="1" applyAlignment="1">
      <alignment vertical="center"/>
    </xf>
    <xf numFmtId="49" fontId="12" fillId="3" borderId="26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vertical="center"/>
    </xf>
    <xf numFmtId="49" fontId="12" fillId="2" borderId="26" xfId="1" applyNumberFormat="1" applyFont="1" applyFill="1" applyBorder="1" applyAlignment="1">
      <alignment vertical="center"/>
    </xf>
    <xf numFmtId="49" fontId="10" fillId="2" borderId="0" xfId="1" applyNumberFormat="1" applyFont="1" applyFill="1" applyBorder="1" applyAlignment="1">
      <alignment vertical="center"/>
    </xf>
    <xf numFmtId="49" fontId="10" fillId="2" borderId="26" xfId="1" applyNumberFormat="1" applyFont="1" applyFill="1" applyBorder="1" applyAlignment="1">
      <alignment vertical="center"/>
    </xf>
    <xf numFmtId="49" fontId="17" fillId="2" borderId="0" xfId="1" applyNumberFormat="1" applyFont="1" applyFill="1" applyBorder="1" applyAlignment="1">
      <alignment horizontal="left" vertical="center"/>
    </xf>
    <xf numFmtId="49" fontId="10" fillId="3" borderId="26" xfId="1" applyNumberFormat="1" applyFont="1" applyFill="1" applyBorder="1" applyAlignment="1">
      <alignment vertical="center"/>
    </xf>
    <xf numFmtId="49" fontId="12" fillId="3" borderId="0" xfId="1" applyNumberFormat="1" applyFont="1" applyFill="1" applyBorder="1" applyAlignment="1">
      <alignment horizontal="center" vertical="center"/>
    </xf>
    <xf numFmtId="49" fontId="10" fillId="3" borderId="25" xfId="1" applyNumberFormat="1" applyFont="1" applyFill="1" applyBorder="1" applyAlignment="1">
      <alignment horizontal="left" vertical="center"/>
    </xf>
    <xf numFmtId="49" fontId="10" fillId="2" borderId="25" xfId="1" applyNumberFormat="1" applyFont="1" applyFill="1" applyBorder="1" applyAlignment="1">
      <alignment horizontal="left" vertical="center"/>
    </xf>
    <xf numFmtId="3" fontId="12" fillId="5" borderId="36" xfId="4" applyNumberFormat="1" applyFont="1" applyFill="1" applyBorder="1" applyAlignment="1">
      <alignment vertical="center"/>
    </xf>
    <xf numFmtId="165" fontId="12" fillId="5" borderId="36" xfId="5" applyNumberFormat="1" applyFont="1" applyFill="1" applyBorder="1" applyAlignment="1">
      <alignment horizontal="center" vertical="center"/>
    </xf>
    <xf numFmtId="167" fontId="12" fillId="5" borderId="37" xfId="6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vertical="center"/>
    </xf>
    <xf numFmtId="49" fontId="12" fillId="2" borderId="38" xfId="2" applyNumberFormat="1" applyFont="1" applyFill="1" applyBorder="1" applyAlignment="1">
      <alignment horizontal="left" vertical="center"/>
    </xf>
    <xf numFmtId="49" fontId="12" fillId="2" borderId="39" xfId="1" applyNumberFormat="1" applyFont="1" applyFill="1" applyBorder="1" applyAlignment="1">
      <alignment horizontal="center" vertical="center"/>
    </xf>
    <xf numFmtId="49" fontId="12" fillId="2" borderId="39" xfId="1" applyNumberFormat="1" applyFont="1" applyFill="1" applyBorder="1" applyAlignment="1">
      <alignment horizontal="left" vertical="center"/>
    </xf>
    <xf numFmtId="49" fontId="12" fillId="2" borderId="39" xfId="1" applyNumberFormat="1" applyFont="1" applyFill="1" applyBorder="1" applyAlignment="1">
      <alignment vertical="center"/>
    </xf>
    <xf numFmtId="49" fontId="12" fillId="2" borderId="40" xfId="1" applyNumberFormat="1" applyFont="1" applyFill="1" applyBorder="1" applyAlignment="1">
      <alignment vertical="center"/>
    </xf>
    <xf numFmtId="3" fontId="12" fillId="2" borderId="41" xfId="4" applyNumberFormat="1" applyFont="1" applyFill="1" applyBorder="1" applyAlignment="1">
      <alignment vertical="center"/>
    </xf>
    <xf numFmtId="165" fontId="12" fillId="2" borderId="41" xfId="5" applyNumberFormat="1" applyFont="1" applyFill="1" applyBorder="1" applyAlignment="1">
      <alignment horizontal="center" vertical="center"/>
    </xf>
    <xf numFmtId="167" fontId="12" fillId="2" borderId="42" xfId="6" applyNumberFormat="1" applyFont="1" applyFill="1" applyBorder="1" applyAlignment="1">
      <alignment horizontal="right" vertical="center"/>
    </xf>
    <xf numFmtId="49" fontId="12" fillId="2" borderId="43" xfId="1" applyNumberFormat="1" applyFont="1" applyFill="1" applyBorder="1" applyAlignment="1">
      <alignment horizontal="center" vertical="center"/>
    </xf>
    <xf numFmtId="49" fontId="12" fillId="2" borderId="44" xfId="1" applyNumberFormat="1" applyFont="1" applyFill="1" applyBorder="1" applyAlignment="1">
      <alignment horizontal="center" vertical="center"/>
    </xf>
    <xf numFmtId="49" fontId="10" fillId="2" borderId="44" xfId="1" applyNumberFormat="1" applyFont="1" applyFill="1" applyBorder="1" applyAlignment="1">
      <alignment horizontal="center" vertical="center"/>
    </xf>
    <xf numFmtId="49" fontId="10" fillId="2" borderId="44" xfId="1" applyNumberFormat="1" applyFont="1" applyFill="1" applyBorder="1" applyAlignment="1">
      <alignment vertical="center"/>
    </xf>
    <xf numFmtId="49" fontId="10" fillId="2" borderId="45" xfId="1" applyNumberFormat="1" applyFont="1" applyFill="1" applyBorder="1" applyAlignment="1">
      <alignment vertical="center"/>
    </xf>
    <xf numFmtId="4" fontId="10" fillId="2" borderId="46" xfId="4" applyNumberFormat="1" applyFont="1" applyFill="1" applyBorder="1" applyAlignment="1">
      <alignment vertical="center"/>
    </xf>
    <xf numFmtId="165" fontId="10" fillId="2" borderId="46" xfId="5" applyNumberFormat="1" applyFont="1" applyFill="1" applyBorder="1" applyAlignment="1">
      <alignment horizontal="center" vertical="center"/>
    </xf>
    <xf numFmtId="167" fontId="12" fillId="2" borderId="47" xfId="6" applyNumberFormat="1" applyFont="1" applyFill="1" applyBorder="1" applyAlignment="1">
      <alignment horizontal="right" vertical="center"/>
    </xf>
    <xf numFmtId="49" fontId="12" fillId="2" borderId="0" xfId="1" applyNumberFormat="1" applyFont="1" applyFill="1" applyAlignment="1">
      <alignment horizontal="center" vertical="center"/>
    </xf>
    <xf numFmtId="49" fontId="10" fillId="2" borderId="0" xfId="1" applyNumberFormat="1" applyFont="1" applyFill="1" applyAlignment="1">
      <alignment horizontal="center" vertical="center"/>
    </xf>
    <xf numFmtId="49" fontId="10" fillId="2" borderId="0" xfId="1" applyNumberFormat="1" applyFont="1" applyFill="1" applyAlignment="1">
      <alignment vertical="center"/>
    </xf>
    <xf numFmtId="4" fontId="10" fillId="2" borderId="0" xfId="4" applyNumberFormat="1" applyFont="1" applyFill="1" applyAlignment="1">
      <alignment vertical="center"/>
    </xf>
    <xf numFmtId="165" fontId="10" fillId="2" borderId="0" xfId="4" applyNumberFormat="1" applyFont="1" applyFill="1" applyAlignment="1">
      <alignment vertical="center"/>
    </xf>
    <xf numFmtId="165" fontId="12" fillId="2" borderId="0" xfId="1" applyNumberFormat="1" applyFont="1" applyFill="1" applyAlignment="1">
      <alignment vertical="center"/>
    </xf>
    <xf numFmtId="167" fontId="12" fillId="2" borderId="0" xfId="6" applyNumberFormat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4" fontId="10" fillId="2" borderId="0" xfId="1" applyNumberFormat="1" applyFont="1" applyFill="1"/>
    <xf numFmtId="168" fontId="10" fillId="2" borderId="0" xfId="4" applyNumberFormat="1" applyFont="1" applyFill="1"/>
    <xf numFmtId="49" fontId="10" fillId="2" borderId="0" xfId="1" applyNumberFormat="1" applyFont="1" applyFill="1"/>
    <xf numFmtId="4" fontId="10" fillId="2" borderId="0" xfId="4" applyNumberFormat="1" applyFont="1" applyFill="1"/>
    <xf numFmtId="3" fontId="2" fillId="2" borderId="0" xfId="1" applyNumberFormat="1" applyFont="1" applyFill="1" applyAlignment="1" applyProtection="1">
      <alignment vertical="center"/>
      <protection locked="0"/>
    </xf>
    <xf numFmtId="3" fontId="2" fillId="2" borderId="0" xfId="1" applyNumberFormat="1" applyFont="1" applyFill="1" applyProtection="1">
      <protection locked="0"/>
    </xf>
    <xf numFmtId="3" fontId="10" fillId="2" borderId="0" xfId="1" applyNumberFormat="1" applyFont="1" applyFill="1" applyProtection="1">
      <protection locked="0"/>
    </xf>
    <xf numFmtId="3" fontId="12" fillId="2" borderId="0" xfId="1" applyNumberFormat="1" applyFont="1" applyFill="1" applyAlignment="1" applyProtection="1">
      <alignment vertical="center"/>
      <protection locked="0"/>
    </xf>
    <xf numFmtId="3" fontId="10" fillId="2" borderId="0" xfId="1" applyNumberFormat="1" applyFont="1" applyFill="1" applyAlignment="1" applyProtection="1">
      <alignment vertical="center"/>
      <protection locked="0"/>
    </xf>
    <xf numFmtId="3" fontId="1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4" fontId="2" fillId="2" borderId="0" xfId="1" applyNumberFormat="1" applyFont="1" applyFill="1"/>
    <xf numFmtId="4" fontId="12" fillId="2" borderId="0" xfId="1" applyNumberFormat="1" applyFont="1" applyFill="1" applyAlignment="1">
      <alignment vertical="center"/>
    </xf>
    <xf numFmtId="3" fontId="10" fillId="2" borderId="0" xfId="1" applyNumberFormat="1" applyFont="1" applyFill="1" applyAlignment="1">
      <alignment vertical="center"/>
    </xf>
    <xf numFmtId="3" fontId="12" fillId="0" borderId="27" xfId="4" applyNumberFormat="1" applyFont="1" applyFill="1" applyBorder="1" applyAlignment="1">
      <alignment vertical="center"/>
    </xf>
    <xf numFmtId="49" fontId="12" fillId="4" borderId="15" xfId="2" applyNumberFormat="1" applyFont="1" applyFill="1" applyBorder="1" applyAlignment="1">
      <alignment horizontal="left" vertical="center"/>
    </xf>
    <xf numFmtId="49" fontId="12" fillId="4" borderId="16" xfId="2" applyNumberFormat="1" applyFont="1" applyFill="1" applyBorder="1" applyAlignment="1">
      <alignment horizontal="left" vertical="center"/>
    </xf>
    <xf numFmtId="49" fontId="19" fillId="5" borderId="33" xfId="2" applyNumberFormat="1" applyFont="1" applyFill="1" applyBorder="1" applyAlignment="1">
      <alignment horizontal="left" vertical="center"/>
    </xf>
    <xf numFmtId="49" fontId="12" fillId="5" borderId="34" xfId="2" applyNumberFormat="1" applyFont="1" applyFill="1" applyBorder="1" applyAlignment="1">
      <alignment horizontal="left" vertical="center"/>
    </xf>
    <xf numFmtId="49" fontId="12" fillId="5" borderId="35" xfId="2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2" xfId="3" quotePrefix="1" applyNumberFormat="1" applyFont="1" applyFill="1" applyBorder="1" applyAlignment="1">
      <alignment horizontal="center" vertical="center" wrapText="1"/>
    </xf>
    <xf numFmtId="0" fontId="7" fillId="2" borderId="17" xfId="3" applyNumberFormat="1" applyFont="1" applyFill="1" applyBorder="1" applyAlignment="1">
      <alignment horizontal="center" vertical="center" wrapText="1"/>
    </xf>
    <xf numFmtId="4" fontId="7" fillId="2" borderId="2" xfId="3" applyNumberFormat="1" applyFont="1" applyFill="1" applyBorder="1" applyAlignment="1">
      <alignment horizontal="center" vertical="center" wrapText="1"/>
    </xf>
    <xf numFmtId="4" fontId="7" fillId="2" borderId="13" xfId="3" applyNumberFormat="1" applyFont="1" applyFill="1" applyBorder="1" applyAlignment="1">
      <alignment horizontal="center" vertical="center" wrapText="1"/>
    </xf>
  </cellXfs>
  <cellStyles count="7">
    <cellStyle name="Comma [0]_Marilù (v.0.5) 2" xfId="2"/>
    <cellStyle name="Migliaia [0]_Asl 6_Raccordo MONISANIT al 31 dicembre 2007 (v. FINALE del 30.05.2008)" xfId="3"/>
    <cellStyle name="Migliaia [0]_Asl 6_Raccordo MONISANIT al 31 dicembre 2007 (v. FINALE del 30.05.2008) 2" xfId="4"/>
    <cellStyle name="Migliaia_Asl 6_Raccordo MONISANIT al 31 dicembre 2007 (v. FINALE del 30.05.2008) 2" xfId="5"/>
    <cellStyle name="Normale" xfId="0" builtinId="0"/>
    <cellStyle name="Normale_Asl 6_Raccordo MONISANIT al 31 dicembre 2007 (v. FINALE del 30.05.2008) 2" xfId="1"/>
    <cellStyle name="Percent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  <sheetName val="appoggio2"/>
      <sheetName val="AN_ECON"/>
      <sheetName val="AN_PATR"/>
      <sheetName val="CE_RICL"/>
      <sheetName val="Master"/>
      <sheetName val="SP_RICL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bloomberg"/>
      <sheetName val="input"/>
      <sheetName val="tb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  <sheetName val="assumptions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  <sheetName val="CE"/>
      <sheetName val="tabelle"/>
      <sheetName val="quadro macro"/>
      <sheetName val="system_tabs"/>
      <sheetName val="Dati"/>
      <sheetName val="Accessi_per_SINGOLO_MESE"/>
      <sheetName val="RICOVERATI"/>
      <sheetName val="confronto con i trimestre 2007"/>
      <sheetName val="confronto con iv trimestre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>
        <row r="5">
          <cell r="B5">
            <v>4565677.4227499999</v>
          </cell>
        </row>
      </sheetData>
      <sheetData sheetId="27"/>
      <sheetData sheetId="28">
        <row r="5">
          <cell r="B5">
            <v>4565677.4227499999</v>
          </cell>
        </row>
      </sheetData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0">
          <cell r="C30">
            <v>0</v>
          </cell>
        </row>
      </sheetData>
      <sheetData sheetId="41"/>
      <sheetData sheetId="42">
        <row r="30">
          <cell r="C30">
            <v>0</v>
          </cell>
        </row>
      </sheetData>
      <sheetData sheetId="43">
        <row r="30">
          <cell r="C30">
            <v>0</v>
          </cell>
        </row>
      </sheetData>
      <sheetData sheetId="44"/>
      <sheetData sheetId="45">
        <row r="5">
          <cell r="B5">
            <v>4565677.4227499999</v>
          </cell>
        </row>
      </sheetData>
      <sheetData sheetId="46"/>
      <sheetData sheetId="47">
        <row r="5">
          <cell r="B5">
            <v>4565677.4227499999</v>
          </cell>
        </row>
      </sheetData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/>
      <sheetData sheetId="66">
        <row r="30">
          <cell r="C30">
            <v>0</v>
          </cell>
        </row>
      </sheetData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  <sheetName val="appoggio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Servizi_e_Altro"/>
      <sheetName val="CQRC"/>
      <sheetName val="RINNOVI CONTRATTUALI"/>
      <sheetName val="TETTO"/>
      <sheetName val="AD02_ASSEGNI NUCLEO FAMILIARE"/>
      <sheetName val="QUALIFICHE"/>
      <sheetName val="D_1.2"/>
      <sheetName val="elenchi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1">
          <cell r="A1" t="str">
            <v>AZIENDA:</v>
          </cell>
        </row>
      </sheetData>
      <sheetData sheetId="123">
        <row r="1">
          <cell r="A1" t="str">
            <v>AZIENDA:</v>
          </cell>
        </row>
      </sheetData>
      <sheetData sheetId="124">
        <row r="1">
          <cell r="A1" t="str">
            <v>Avellino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A2" t="str">
            <v>Abitazioni di tipo signorile</v>
          </cell>
        </row>
      </sheetData>
      <sheetData sheetId="131">
        <row r="2">
          <cell r="A2" t="str">
            <v>Abitazioni di tipo signorile</v>
          </cell>
        </row>
      </sheetData>
      <sheetData sheetId="132">
        <row r="1">
          <cell r="A1" t="str">
            <v>Avellino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>
        <row r="7">
          <cell r="L7">
            <v>4.3999999999999997E-2</v>
          </cell>
        </row>
      </sheetData>
      <sheetData sheetId="208" refreshError="1"/>
      <sheetData sheetId="209"/>
      <sheetData sheetId="210"/>
      <sheetData sheetId="211"/>
      <sheetData sheetId="212">
        <row r="4">
          <cell r="A4" t="str">
            <v>-</v>
          </cell>
        </row>
      </sheetData>
      <sheetData sheetId="213">
        <row r="4">
          <cell r="A4" t="str">
            <v>-</v>
          </cell>
        </row>
      </sheetData>
      <sheetData sheetId="214">
        <row r="4">
          <cell r="A4" t="str">
            <v>-</v>
          </cell>
        </row>
      </sheetData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3">
          <cell r="I3">
            <v>153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1">
          <cell r="A1" t="str">
            <v>Codice USL/Azienda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1">
          <cell r="A1" t="str">
            <v>Codice USL/Azienda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1">
          <cell r="A1" t="str">
            <v>AZIENDA: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>
        <row r="1">
          <cell r="A1" t="str">
            <v>Avellino</v>
          </cell>
        </row>
      </sheetData>
      <sheetData sheetId="779">
        <row r="1">
          <cell r="A1" t="str">
            <v>AZIENDA:</v>
          </cell>
        </row>
      </sheetData>
      <sheetData sheetId="780">
        <row r="2">
          <cell r="A2" t="str">
            <v>Abitazioni di tipo signorile</v>
          </cell>
        </row>
      </sheetData>
      <sheetData sheetId="781">
        <row r="2">
          <cell r="A2" t="str">
            <v>Abitazioni di tipo signorile</v>
          </cell>
        </row>
      </sheetData>
      <sheetData sheetId="782" refreshError="1"/>
      <sheetData sheetId="783">
        <row r="1">
          <cell r="A1" t="str">
            <v>AZIENDA:</v>
          </cell>
        </row>
      </sheetData>
      <sheetData sheetId="784">
        <row r="5">
          <cell r="B5">
            <v>4565677.4227499999</v>
          </cell>
        </row>
      </sheetData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>
        <row r="1">
          <cell r="A1" t="str">
            <v>AZIENDA:</v>
          </cell>
        </row>
      </sheetData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>
        <row r="7">
          <cell r="L7">
            <v>4.3999999999999997E-2</v>
          </cell>
        </row>
      </sheetData>
      <sheetData sheetId="822">
        <row r="7">
          <cell r="L7">
            <v>4.3999999999999997E-2</v>
          </cell>
        </row>
      </sheetData>
      <sheetData sheetId="823">
        <row r="1">
          <cell r="A1" t="str">
            <v>Somma di rettificato</v>
          </cell>
        </row>
      </sheetData>
      <sheetData sheetId="824">
        <row r="1">
          <cell r="A1" t="str">
            <v>Codice USL/Azienda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2">
          <cell r="C2" t="str">
            <v>CODICE</v>
          </cell>
        </row>
      </sheetData>
      <sheetData sheetId="827"/>
      <sheetData sheetId="828">
        <row r="2">
          <cell r="C2" t="str">
            <v>CODICE</v>
          </cell>
        </row>
      </sheetData>
      <sheetData sheetId="829">
        <row r="1">
          <cell r="A1" t="str">
            <v>Avellino</v>
          </cell>
        </row>
      </sheetData>
      <sheetData sheetId="830">
        <row r="1">
          <cell r="A1" t="str">
            <v>Codice USL/Azienda</v>
          </cell>
        </row>
      </sheetData>
      <sheetData sheetId="831">
        <row r="1">
          <cell r="A1" t="str">
            <v>Avellino</v>
          </cell>
        </row>
      </sheetData>
      <sheetData sheetId="832">
        <row r="2">
          <cell r="A2" t="str">
            <v>Abitazioni di tipo signorile</v>
          </cell>
        </row>
      </sheetData>
      <sheetData sheetId="833">
        <row r="2">
          <cell r="C2" t="str">
            <v>CODICE</v>
          </cell>
        </row>
      </sheetData>
      <sheetData sheetId="834">
        <row r="1">
          <cell r="A1" t="str">
            <v>AZIENDA:</v>
          </cell>
        </row>
      </sheetData>
      <sheetData sheetId="835">
        <row r="2">
          <cell r="C2" t="str">
            <v>CODICE</v>
          </cell>
        </row>
      </sheetData>
      <sheetData sheetId="836">
        <row r="1">
          <cell r="A1" t="str">
            <v>AZIENDA: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  <sheetData sheetId="896"/>
      <sheetData sheetId="897"/>
      <sheetData sheetId="898" refreshError="1"/>
      <sheetData sheetId="899" refreshError="1"/>
      <sheetData sheetId="900"/>
      <sheetData sheetId="901" refreshError="1"/>
      <sheetData sheetId="902" refreshError="1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87"/>
  <sheetViews>
    <sheetView showGridLines="0" tabSelected="1" topLeftCell="I1" workbookViewId="0">
      <selection activeCell="L1" sqref="L1:M1048576"/>
    </sheetView>
  </sheetViews>
  <sheetFormatPr defaultColWidth="10.44140625" defaultRowHeight="15.6" x14ac:dyDescent="0.3"/>
  <cols>
    <col min="1" max="1" width="10.44140625" style="5"/>
    <col min="2" max="2" width="4" style="142" customWidth="1"/>
    <col min="3" max="3" width="4.5546875" style="142" customWidth="1"/>
    <col min="4" max="4" width="2.5546875" style="142" customWidth="1"/>
    <col min="5" max="6" width="4" style="142" customWidth="1"/>
    <col min="7" max="7" width="93" style="5" customWidth="1"/>
    <col min="8" max="8" width="20.5546875" style="143" customWidth="1"/>
    <col min="9" max="9" width="20.5546875" style="5" customWidth="1"/>
    <col min="10" max="10" width="18.44140625" style="5" customWidth="1"/>
    <col min="11" max="11" width="14" style="5" bestFit="1" customWidth="1"/>
    <col min="12" max="12" width="18.21875" style="149" bestFit="1" customWidth="1"/>
    <col min="13" max="13" width="15.5546875" style="143" customWidth="1"/>
    <col min="14" max="257" width="10.44140625" style="5"/>
    <col min="258" max="258" width="4" style="5" customWidth="1"/>
    <col min="259" max="259" width="4.5546875" style="5" customWidth="1"/>
    <col min="260" max="260" width="1.5546875" style="5" customWidth="1"/>
    <col min="261" max="261" width="4" style="5" customWidth="1"/>
    <col min="262" max="262" width="53" style="5" customWidth="1"/>
    <col min="263" max="263" width="0" style="5" hidden="1" customWidth="1"/>
    <col min="264" max="265" width="21.44140625" style="5" customWidth="1"/>
    <col min="266" max="266" width="18.5546875" style="5" customWidth="1"/>
    <col min="267" max="267" width="13.44140625" style="5" customWidth="1"/>
    <col min="268" max="268" width="10.44140625" style="5" customWidth="1"/>
    <col min="269" max="269" width="15.5546875" style="5" customWidth="1"/>
    <col min="270" max="513" width="10.44140625" style="5"/>
    <col min="514" max="514" width="4" style="5" customWidth="1"/>
    <col min="515" max="515" width="4.5546875" style="5" customWidth="1"/>
    <col min="516" max="516" width="1.5546875" style="5" customWidth="1"/>
    <col min="517" max="517" width="4" style="5" customWidth="1"/>
    <col min="518" max="518" width="53" style="5" customWidth="1"/>
    <col min="519" max="519" width="0" style="5" hidden="1" customWidth="1"/>
    <col min="520" max="521" width="21.44140625" style="5" customWidth="1"/>
    <col min="522" max="522" width="18.5546875" style="5" customWidth="1"/>
    <col min="523" max="523" width="13.44140625" style="5" customWidth="1"/>
    <col min="524" max="524" width="10.44140625" style="5" customWidth="1"/>
    <col min="525" max="525" width="15.5546875" style="5" customWidth="1"/>
    <col min="526" max="769" width="10.44140625" style="5"/>
    <col min="770" max="770" width="4" style="5" customWidth="1"/>
    <col min="771" max="771" width="4.5546875" style="5" customWidth="1"/>
    <col min="772" max="772" width="1.5546875" style="5" customWidth="1"/>
    <col min="773" max="773" width="4" style="5" customWidth="1"/>
    <col min="774" max="774" width="53" style="5" customWidth="1"/>
    <col min="775" max="775" width="0" style="5" hidden="1" customWidth="1"/>
    <col min="776" max="777" width="21.44140625" style="5" customWidth="1"/>
    <col min="778" max="778" width="18.5546875" style="5" customWidth="1"/>
    <col min="779" max="779" width="13.44140625" style="5" customWidth="1"/>
    <col min="780" max="780" width="10.44140625" style="5" customWidth="1"/>
    <col min="781" max="781" width="15.5546875" style="5" customWidth="1"/>
    <col min="782" max="1025" width="10.44140625" style="5"/>
    <col min="1026" max="1026" width="4" style="5" customWidth="1"/>
    <col min="1027" max="1027" width="4.5546875" style="5" customWidth="1"/>
    <col min="1028" max="1028" width="1.5546875" style="5" customWidth="1"/>
    <col min="1029" max="1029" width="4" style="5" customWidth="1"/>
    <col min="1030" max="1030" width="53" style="5" customWidth="1"/>
    <col min="1031" max="1031" width="0" style="5" hidden="1" customWidth="1"/>
    <col min="1032" max="1033" width="21.44140625" style="5" customWidth="1"/>
    <col min="1034" max="1034" width="18.5546875" style="5" customWidth="1"/>
    <col min="1035" max="1035" width="13.44140625" style="5" customWidth="1"/>
    <col min="1036" max="1036" width="10.44140625" style="5" customWidth="1"/>
    <col min="1037" max="1037" width="15.5546875" style="5" customWidth="1"/>
    <col min="1038" max="1281" width="10.44140625" style="5"/>
    <col min="1282" max="1282" width="4" style="5" customWidth="1"/>
    <col min="1283" max="1283" width="4.5546875" style="5" customWidth="1"/>
    <col min="1284" max="1284" width="1.5546875" style="5" customWidth="1"/>
    <col min="1285" max="1285" width="4" style="5" customWidth="1"/>
    <col min="1286" max="1286" width="53" style="5" customWidth="1"/>
    <col min="1287" max="1287" width="0" style="5" hidden="1" customWidth="1"/>
    <col min="1288" max="1289" width="21.44140625" style="5" customWidth="1"/>
    <col min="1290" max="1290" width="18.5546875" style="5" customWidth="1"/>
    <col min="1291" max="1291" width="13.44140625" style="5" customWidth="1"/>
    <col min="1292" max="1292" width="10.44140625" style="5" customWidth="1"/>
    <col min="1293" max="1293" width="15.5546875" style="5" customWidth="1"/>
    <col min="1294" max="1537" width="10.44140625" style="5"/>
    <col min="1538" max="1538" width="4" style="5" customWidth="1"/>
    <col min="1539" max="1539" width="4.5546875" style="5" customWidth="1"/>
    <col min="1540" max="1540" width="1.5546875" style="5" customWidth="1"/>
    <col min="1541" max="1541" width="4" style="5" customWidth="1"/>
    <col min="1542" max="1542" width="53" style="5" customWidth="1"/>
    <col min="1543" max="1543" width="0" style="5" hidden="1" customWidth="1"/>
    <col min="1544" max="1545" width="21.44140625" style="5" customWidth="1"/>
    <col min="1546" max="1546" width="18.5546875" style="5" customWidth="1"/>
    <col min="1547" max="1547" width="13.44140625" style="5" customWidth="1"/>
    <col min="1548" max="1548" width="10.44140625" style="5" customWidth="1"/>
    <col min="1549" max="1549" width="15.5546875" style="5" customWidth="1"/>
    <col min="1550" max="1793" width="10.44140625" style="5"/>
    <col min="1794" max="1794" width="4" style="5" customWidth="1"/>
    <col min="1795" max="1795" width="4.5546875" style="5" customWidth="1"/>
    <col min="1796" max="1796" width="1.5546875" style="5" customWidth="1"/>
    <col min="1797" max="1797" width="4" style="5" customWidth="1"/>
    <col min="1798" max="1798" width="53" style="5" customWidth="1"/>
    <col min="1799" max="1799" width="0" style="5" hidden="1" customWidth="1"/>
    <col min="1800" max="1801" width="21.44140625" style="5" customWidth="1"/>
    <col min="1802" max="1802" width="18.5546875" style="5" customWidth="1"/>
    <col min="1803" max="1803" width="13.44140625" style="5" customWidth="1"/>
    <col min="1804" max="1804" width="10.44140625" style="5" customWidth="1"/>
    <col min="1805" max="1805" width="15.5546875" style="5" customWidth="1"/>
    <col min="1806" max="2049" width="10.44140625" style="5"/>
    <col min="2050" max="2050" width="4" style="5" customWidth="1"/>
    <col min="2051" max="2051" width="4.5546875" style="5" customWidth="1"/>
    <col min="2052" max="2052" width="1.5546875" style="5" customWidth="1"/>
    <col min="2053" max="2053" width="4" style="5" customWidth="1"/>
    <col min="2054" max="2054" width="53" style="5" customWidth="1"/>
    <col min="2055" max="2055" width="0" style="5" hidden="1" customWidth="1"/>
    <col min="2056" max="2057" width="21.44140625" style="5" customWidth="1"/>
    <col min="2058" max="2058" width="18.5546875" style="5" customWidth="1"/>
    <col min="2059" max="2059" width="13.44140625" style="5" customWidth="1"/>
    <col min="2060" max="2060" width="10.44140625" style="5" customWidth="1"/>
    <col min="2061" max="2061" width="15.5546875" style="5" customWidth="1"/>
    <col min="2062" max="2305" width="10.44140625" style="5"/>
    <col min="2306" max="2306" width="4" style="5" customWidth="1"/>
    <col min="2307" max="2307" width="4.5546875" style="5" customWidth="1"/>
    <col min="2308" max="2308" width="1.5546875" style="5" customWidth="1"/>
    <col min="2309" max="2309" width="4" style="5" customWidth="1"/>
    <col min="2310" max="2310" width="53" style="5" customWidth="1"/>
    <col min="2311" max="2311" width="0" style="5" hidden="1" customWidth="1"/>
    <col min="2312" max="2313" width="21.44140625" style="5" customWidth="1"/>
    <col min="2314" max="2314" width="18.5546875" style="5" customWidth="1"/>
    <col min="2315" max="2315" width="13.44140625" style="5" customWidth="1"/>
    <col min="2316" max="2316" width="10.44140625" style="5" customWidth="1"/>
    <col min="2317" max="2317" width="15.5546875" style="5" customWidth="1"/>
    <col min="2318" max="2561" width="10.44140625" style="5"/>
    <col min="2562" max="2562" width="4" style="5" customWidth="1"/>
    <col min="2563" max="2563" width="4.5546875" style="5" customWidth="1"/>
    <col min="2564" max="2564" width="1.5546875" style="5" customWidth="1"/>
    <col min="2565" max="2565" width="4" style="5" customWidth="1"/>
    <col min="2566" max="2566" width="53" style="5" customWidth="1"/>
    <col min="2567" max="2567" width="0" style="5" hidden="1" customWidth="1"/>
    <col min="2568" max="2569" width="21.44140625" style="5" customWidth="1"/>
    <col min="2570" max="2570" width="18.5546875" style="5" customWidth="1"/>
    <col min="2571" max="2571" width="13.44140625" style="5" customWidth="1"/>
    <col min="2572" max="2572" width="10.44140625" style="5" customWidth="1"/>
    <col min="2573" max="2573" width="15.5546875" style="5" customWidth="1"/>
    <col min="2574" max="2817" width="10.44140625" style="5"/>
    <col min="2818" max="2818" width="4" style="5" customWidth="1"/>
    <col min="2819" max="2819" width="4.5546875" style="5" customWidth="1"/>
    <col min="2820" max="2820" width="1.5546875" style="5" customWidth="1"/>
    <col min="2821" max="2821" width="4" style="5" customWidth="1"/>
    <col min="2822" max="2822" width="53" style="5" customWidth="1"/>
    <col min="2823" max="2823" width="0" style="5" hidden="1" customWidth="1"/>
    <col min="2824" max="2825" width="21.44140625" style="5" customWidth="1"/>
    <col min="2826" max="2826" width="18.5546875" style="5" customWidth="1"/>
    <col min="2827" max="2827" width="13.44140625" style="5" customWidth="1"/>
    <col min="2828" max="2828" width="10.44140625" style="5" customWidth="1"/>
    <col min="2829" max="2829" width="15.5546875" style="5" customWidth="1"/>
    <col min="2830" max="3073" width="10.44140625" style="5"/>
    <col min="3074" max="3074" width="4" style="5" customWidth="1"/>
    <col min="3075" max="3075" width="4.5546875" style="5" customWidth="1"/>
    <col min="3076" max="3076" width="1.5546875" style="5" customWidth="1"/>
    <col min="3077" max="3077" width="4" style="5" customWidth="1"/>
    <col min="3078" max="3078" width="53" style="5" customWidth="1"/>
    <col min="3079" max="3079" width="0" style="5" hidden="1" customWidth="1"/>
    <col min="3080" max="3081" width="21.44140625" style="5" customWidth="1"/>
    <col min="3082" max="3082" width="18.5546875" style="5" customWidth="1"/>
    <col min="3083" max="3083" width="13.44140625" style="5" customWidth="1"/>
    <col min="3084" max="3084" width="10.44140625" style="5" customWidth="1"/>
    <col min="3085" max="3085" width="15.5546875" style="5" customWidth="1"/>
    <col min="3086" max="3329" width="10.44140625" style="5"/>
    <col min="3330" max="3330" width="4" style="5" customWidth="1"/>
    <col min="3331" max="3331" width="4.5546875" style="5" customWidth="1"/>
    <col min="3332" max="3332" width="1.5546875" style="5" customWidth="1"/>
    <col min="3333" max="3333" width="4" style="5" customWidth="1"/>
    <col min="3334" max="3334" width="53" style="5" customWidth="1"/>
    <col min="3335" max="3335" width="0" style="5" hidden="1" customWidth="1"/>
    <col min="3336" max="3337" width="21.44140625" style="5" customWidth="1"/>
    <col min="3338" max="3338" width="18.5546875" style="5" customWidth="1"/>
    <col min="3339" max="3339" width="13.44140625" style="5" customWidth="1"/>
    <col min="3340" max="3340" width="10.44140625" style="5" customWidth="1"/>
    <col min="3341" max="3341" width="15.5546875" style="5" customWidth="1"/>
    <col min="3342" max="3585" width="10.44140625" style="5"/>
    <col min="3586" max="3586" width="4" style="5" customWidth="1"/>
    <col min="3587" max="3587" width="4.5546875" style="5" customWidth="1"/>
    <col min="3588" max="3588" width="1.5546875" style="5" customWidth="1"/>
    <col min="3589" max="3589" width="4" style="5" customWidth="1"/>
    <col min="3590" max="3590" width="53" style="5" customWidth="1"/>
    <col min="3591" max="3591" width="0" style="5" hidden="1" customWidth="1"/>
    <col min="3592" max="3593" width="21.44140625" style="5" customWidth="1"/>
    <col min="3594" max="3594" width="18.5546875" style="5" customWidth="1"/>
    <col min="3595" max="3595" width="13.44140625" style="5" customWidth="1"/>
    <col min="3596" max="3596" width="10.44140625" style="5" customWidth="1"/>
    <col min="3597" max="3597" width="15.5546875" style="5" customWidth="1"/>
    <col min="3598" max="3841" width="10.44140625" style="5"/>
    <col min="3842" max="3842" width="4" style="5" customWidth="1"/>
    <col min="3843" max="3843" width="4.5546875" style="5" customWidth="1"/>
    <col min="3844" max="3844" width="1.5546875" style="5" customWidth="1"/>
    <col min="3845" max="3845" width="4" style="5" customWidth="1"/>
    <col min="3846" max="3846" width="53" style="5" customWidth="1"/>
    <col min="3847" max="3847" width="0" style="5" hidden="1" customWidth="1"/>
    <col min="3848" max="3849" width="21.44140625" style="5" customWidth="1"/>
    <col min="3850" max="3850" width="18.5546875" style="5" customWidth="1"/>
    <col min="3851" max="3851" width="13.44140625" style="5" customWidth="1"/>
    <col min="3852" max="3852" width="10.44140625" style="5" customWidth="1"/>
    <col min="3853" max="3853" width="15.5546875" style="5" customWidth="1"/>
    <col min="3854" max="4097" width="10.44140625" style="5"/>
    <col min="4098" max="4098" width="4" style="5" customWidth="1"/>
    <col min="4099" max="4099" width="4.5546875" style="5" customWidth="1"/>
    <col min="4100" max="4100" width="1.5546875" style="5" customWidth="1"/>
    <col min="4101" max="4101" width="4" style="5" customWidth="1"/>
    <col min="4102" max="4102" width="53" style="5" customWidth="1"/>
    <col min="4103" max="4103" width="0" style="5" hidden="1" customWidth="1"/>
    <col min="4104" max="4105" width="21.44140625" style="5" customWidth="1"/>
    <col min="4106" max="4106" width="18.5546875" style="5" customWidth="1"/>
    <col min="4107" max="4107" width="13.44140625" style="5" customWidth="1"/>
    <col min="4108" max="4108" width="10.44140625" style="5" customWidth="1"/>
    <col min="4109" max="4109" width="15.5546875" style="5" customWidth="1"/>
    <col min="4110" max="4353" width="10.44140625" style="5"/>
    <col min="4354" max="4354" width="4" style="5" customWidth="1"/>
    <col min="4355" max="4355" width="4.5546875" style="5" customWidth="1"/>
    <col min="4356" max="4356" width="1.5546875" style="5" customWidth="1"/>
    <col min="4357" max="4357" width="4" style="5" customWidth="1"/>
    <col min="4358" max="4358" width="53" style="5" customWidth="1"/>
    <col min="4359" max="4359" width="0" style="5" hidden="1" customWidth="1"/>
    <col min="4360" max="4361" width="21.44140625" style="5" customWidth="1"/>
    <col min="4362" max="4362" width="18.5546875" style="5" customWidth="1"/>
    <col min="4363" max="4363" width="13.44140625" style="5" customWidth="1"/>
    <col min="4364" max="4364" width="10.44140625" style="5" customWidth="1"/>
    <col min="4365" max="4365" width="15.5546875" style="5" customWidth="1"/>
    <col min="4366" max="4609" width="10.44140625" style="5"/>
    <col min="4610" max="4610" width="4" style="5" customWidth="1"/>
    <col min="4611" max="4611" width="4.5546875" style="5" customWidth="1"/>
    <col min="4612" max="4612" width="1.5546875" style="5" customWidth="1"/>
    <col min="4613" max="4613" width="4" style="5" customWidth="1"/>
    <col min="4614" max="4614" width="53" style="5" customWidth="1"/>
    <col min="4615" max="4615" width="0" style="5" hidden="1" customWidth="1"/>
    <col min="4616" max="4617" width="21.44140625" style="5" customWidth="1"/>
    <col min="4618" max="4618" width="18.5546875" style="5" customWidth="1"/>
    <col min="4619" max="4619" width="13.44140625" style="5" customWidth="1"/>
    <col min="4620" max="4620" width="10.44140625" style="5" customWidth="1"/>
    <col min="4621" max="4621" width="15.5546875" style="5" customWidth="1"/>
    <col min="4622" max="4865" width="10.44140625" style="5"/>
    <col min="4866" max="4866" width="4" style="5" customWidth="1"/>
    <col min="4867" max="4867" width="4.5546875" style="5" customWidth="1"/>
    <col min="4868" max="4868" width="1.5546875" style="5" customWidth="1"/>
    <col min="4869" max="4869" width="4" style="5" customWidth="1"/>
    <col min="4870" max="4870" width="53" style="5" customWidth="1"/>
    <col min="4871" max="4871" width="0" style="5" hidden="1" customWidth="1"/>
    <col min="4872" max="4873" width="21.44140625" style="5" customWidth="1"/>
    <col min="4874" max="4874" width="18.5546875" style="5" customWidth="1"/>
    <col min="4875" max="4875" width="13.44140625" style="5" customWidth="1"/>
    <col min="4876" max="4876" width="10.44140625" style="5" customWidth="1"/>
    <col min="4877" max="4877" width="15.5546875" style="5" customWidth="1"/>
    <col min="4878" max="5121" width="10.44140625" style="5"/>
    <col min="5122" max="5122" width="4" style="5" customWidth="1"/>
    <col min="5123" max="5123" width="4.5546875" style="5" customWidth="1"/>
    <col min="5124" max="5124" width="1.5546875" style="5" customWidth="1"/>
    <col min="5125" max="5125" width="4" style="5" customWidth="1"/>
    <col min="5126" max="5126" width="53" style="5" customWidth="1"/>
    <col min="5127" max="5127" width="0" style="5" hidden="1" customWidth="1"/>
    <col min="5128" max="5129" width="21.44140625" style="5" customWidth="1"/>
    <col min="5130" max="5130" width="18.5546875" style="5" customWidth="1"/>
    <col min="5131" max="5131" width="13.44140625" style="5" customWidth="1"/>
    <col min="5132" max="5132" width="10.44140625" style="5" customWidth="1"/>
    <col min="5133" max="5133" width="15.5546875" style="5" customWidth="1"/>
    <col min="5134" max="5377" width="10.44140625" style="5"/>
    <col min="5378" max="5378" width="4" style="5" customWidth="1"/>
    <col min="5379" max="5379" width="4.5546875" style="5" customWidth="1"/>
    <col min="5380" max="5380" width="1.5546875" style="5" customWidth="1"/>
    <col min="5381" max="5381" width="4" style="5" customWidth="1"/>
    <col min="5382" max="5382" width="53" style="5" customWidth="1"/>
    <col min="5383" max="5383" width="0" style="5" hidden="1" customWidth="1"/>
    <col min="5384" max="5385" width="21.44140625" style="5" customWidth="1"/>
    <col min="5386" max="5386" width="18.5546875" style="5" customWidth="1"/>
    <col min="5387" max="5387" width="13.44140625" style="5" customWidth="1"/>
    <col min="5388" max="5388" width="10.44140625" style="5" customWidth="1"/>
    <col min="5389" max="5389" width="15.5546875" style="5" customWidth="1"/>
    <col min="5390" max="5633" width="10.44140625" style="5"/>
    <col min="5634" max="5634" width="4" style="5" customWidth="1"/>
    <col min="5635" max="5635" width="4.5546875" style="5" customWidth="1"/>
    <col min="5636" max="5636" width="1.5546875" style="5" customWidth="1"/>
    <col min="5637" max="5637" width="4" style="5" customWidth="1"/>
    <col min="5638" max="5638" width="53" style="5" customWidth="1"/>
    <col min="5639" max="5639" width="0" style="5" hidden="1" customWidth="1"/>
    <col min="5640" max="5641" width="21.44140625" style="5" customWidth="1"/>
    <col min="5642" max="5642" width="18.5546875" style="5" customWidth="1"/>
    <col min="5643" max="5643" width="13.44140625" style="5" customWidth="1"/>
    <col min="5644" max="5644" width="10.44140625" style="5" customWidth="1"/>
    <col min="5645" max="5645" width="15.5546875" style="5" customWidth="1"/>
    <col min="5646" max="5889" width="10.44140625" style="5"/>
    <col min="5890" max="5890" width="4" style="5" customWidth="1"/>
    <col min="5891" max="5891" width="4.5546875" style="5" customWidth="1"/>
    <col min="5892" max="5892" width="1.5546875" style="5" customWidth="1"/>
    <col min="5893" max="5893" width="4" style="5" customWidth="1"/>
    <col min="5894" max="5894" width="53" style="5" customWidth="1"/>
    <col min="5895" max="5895" width="0" style="5" hidden="1" customWidth="1"/>
    <col min="5896" max="5897" width="21.44140625" style="5" customWidth="1"/>
    <col min="5898" max="5898" width="18.5546875" style="5" customWidth="1"/>
    <col min="5899" max="5899" width="13.44140625" style="5" customWidth="1"/>
    <col min="5900" max="5900" width="10.44140625" style="5" customWidth="1"/>
    <col min="5901" max="5901" width="15.5546875" style="5" customWidth="1"/>
    <col min="5902" max="6145" width="10.44140625" style="5"/>
    <col min="6146" max="6146" width="4" style="5" customWidth="1"/>
    <col min="6147" max="6147" width="4.5546875" style="5" customWidth="1"/>
    <col min="6148" max="6148" width="1.5546875" style="5" customWidth="1"/>
    <col min="6149" max="6149" width="4" style="5" customWidth="1"/>
    <col min="6150" max="6150" width="53" style="5" customWidth="1"/>
    <col min="6151" max="6151" width="0" style="5" hidden="1" customWidth="1"/>
    <col min="6152" max="6153" width="21.44140625" style="5" customWidth="1"/>
    <col min="6154" max="6154" width="18.5546875" style="5" customWidth="1"/>
    <col min="6155" max="6155" width="13.44140625" style="5" customWidth="1"/>
    <col min="6156" max="6156" width="10.44140625" style="5" customWidth="1"/>
    <col min="6157" max="6157" width="15.5546875" style="5" customWidth="1"/>
    <col min="6158" max="6401" width="10.44140625" style="5"/>
    <col min="6402" max="6402" width="4" style="5" customWidth="1"/>
    <col min="6403" max="6403" width="4.5546875" style="5" customWidth="1"/>
    <col min="6404" max="6404" width="1.5546875" style="5" customWidth="1"/>
    <col min="6405" max="6405" width="4" style="5" customWidth="1"/>
    <col min="6406" max="6406" width="53" style="5" customWidth="1"/>
    <col min="6407" max="6407" width="0" style="5" hidden="1" customWidth="1"/>
    <col min="6408" max="6409" width="21.44140625" style="5" customWidth="1"/>
    <col min="6410" max="6410" width="18.5546875" style="5" customWidth="1"/>
    <col min="6411" max="6411" width="13.44140625" style="5" customWidth="1"/>
    <col min="6412" max="6412" width="10.44140625" style="5" customWidth="1"/>
    <col min="6413" max="6413" width="15.5546875" style="5" customWidth="1"/>
    <col min="6414" max="6657" width="10.44140625" style="5"/>
    <col min="6658" max="6658" width="4" style="5" customWidth="1"/>
    <col min="6659" max="6659" width="4.5546875" style="5" customWidth="1"/>
    <col min="6660" max="6660" width="1.5546875" style="5" customWidth="1"/>
    <col min="6661" max="6661" width="4" style="5" customWidth="1"/>
    <col min="6662" max="6662" width="53" style="5" customWidth="1"/>
    <col min="6663" max="6663" width="0" style="5" hidden="1" customWidth="1"/>
    <col min="6664" max="6665" width="21.44140625" style="5" customWidth="1"/>
    <col min="6666" max="6666" width="18.5546875" style="5" customWidth="1"/>
    <col min="6667" max="6667" width="13.44140625" style="5" customWidth="1"/>
    <col min="6668" max="6668" width="10.44140625" style="5" customWidth="1"/>
    <col min="6669" max="6669" width="15.5546875" style="5" customWidth="1"/>
    <col min="6670" max="6913" width="10.44140625" style="5"/>
    <col min="6914" max="6914" width="4" style="5" customWidth="1"/>
    <col min="6915" max="6915" width="4.5546875" style="5" customWidth="1"/>
    <col min="6916" max="6916" width="1.5546875" style="5" customWidth="1"/>
    <col min="6917" max="6917" width="4" style="5" customWidth="1"/>
    <col min="6918" max="6918" width="53" style="5" customWidth="1"/>
    <col min="6919" max="6919" width="0" style="5" hidden="1" customWidth="1"/>
    <col min="6920" max="6921" width="21.44140625" style="5" customWidth="1"/>
    <col min="6922" max="6922" width="18.5546875" style="5" customWidth="1"/>
    <col min="6923" max="6923" width="13.44140625" style="5" customWidth="1"/>
    <col min="6924" max="6924" width="10.44140625" style="5" customWidth="1"/>
    <col min="6925" max="6925" width="15.5546875" style="5" customWidth="1"/>
    <col min="6926" max="7169" width="10.44140625" style="5"/>
    <col min="7170" max="7170" width="4" style="5" customWidth="1"/>
    <col min="7171" max="7171" width="4.5546875" style="5" customWidth="1"/>
    <col min="7172" max="7172" width="1.5546875" style="5" customWidth="1"/>
    <col min="7173" max="7173" width="4" style="5" customWidth="1"/>
    <col min="7174" max="7174" width="53" style="5" customWidth="1"/>
    <col min="7175" max="7175" width="0" style="5" hidden="1" customWidth="1"/>
    <col min="7176" max="7177" width="21.44140625" style="5" customWidth="1"/>
    <col min="7178" max="7178" width="18.5546875" style="5" customWidth="1"/>
    <col min="7179" max="7179" width="13.44140625" style="5" customWidth="1"/>
    <col min="7180" max="7180" width="10.44140625" style="5" customWidth="1"/>
    <col min="7181" max="7181" width="15.5546875" style="5" customWidth="1"/>
    <col min="7182" max="7425" width="10.44140625" style="5"/>
    <col min="7426" max="7426" width="4" style="5" customWidth="1"/>
    <col min="7427" max="7427" width="4.5546875" style="5" customWidth="1"/>
    <col min="7428" max="7428" width="1.5546875" style="5" customWidth="1"/>
    <col min="7429" max="7429" width="4" style="5" customWidth="1"/>
    <col min="7430" max="7430" width="53" style="5" customWidth="1"/>
    <col min="7431" max="7431" width="0" style="5" hidden="1" customWidth="1"/>
    <col min="7432" max="7433" width="21.44140625" style="5" customWidth="1"/>
    <col min="7434" max="7434" width="18.5546875" style="5" customWidth="1"/>
    <col min="7435" max="7435" width="13.44140625" style="5" customWidth="1"/>
    <col min="7436" max="7436" width="10.44140625" style="5" customWidth="1"/>
    <col min="7437" max="7437" width="15.5546875" style="5" customWidth="1"/>
    <col min="7438" max="7681" width="10.44140625" style="5"/>
    <col min="7682" max="7682" width="4" style="5" customWidth="1"/>
    <col min="7683" max="7683" width="4.5546875" style="5" customWidth="1"/>
    <col min="7684" max="7684" width="1.5546875" style="5" customWidth="1"/>
    <col min="7685" max="7685" width="4" style="5" customWidth="1"/>
    <col min="7686" max="7686" width="53" style="5" customWidth="1"/>
    <col min="7687" max="7687" width="0" style="5" hidden="1" customWidth="1"/>
    <col min="7688" max="7689" width="21.44140625" style="5" customWidth="1"/>
    <col min="7690" max="7690" width="18.5546875" style="5" customWidth="1"/>
    <col min="7691" max="7691" width="13.44140625" style="5" customWidth="1"/>
    <col min="7692" max="7692" width="10.44140625" style="5" customWidth="1"/>
    <col min="7693" max="7693" width="15.5546875" style="5" customWidth="1"/>
    <col min="7694" max="7937" width="10.44140625" style="5"/>
    <col min="7938" max="7938" width="4" style="5" customWidth="1"/>
    <col min="7939" max="7939" width="4.5546875" style="5" customWidth="1"/>
    <col min="7940" max="7940" width="1.5546875" style="5" customWidth="1"/>
    <col min="7941" max="7941" width="4" style="5" customWidth="1"/>
    <col min="7942" max="7942" width="53" style="5" customWidth="1"/>
    <col min="7943" max="7943" width="0" style="5" hidden="1" customWidth="1"/>
    <col min="7944" max="7945" width="21.44140625" style="5" customWidth="1"/>
    <col min="7946" max="7946" width="18.5546875" style="5" customWidth="1"/>
    <col min="7947" max="7947" width="13.44140625" style="5" customWidth="1"/>
    <col min="7948" max="7948" width="10.44140625" style="5" customWidth="1"/>
    <col min="7949" max="7949" width="15.5546875" style="5" customWidth="1"/>
    <col min="7950" max="8193" width="10.44140625" style="5"/>
    <col min="8194" max="8194" width="4" style="5" customWidth="1"/>
    <col min="8195" max="8195" width="4.5546875" style="5" customWidth="1"/>
    <col min="8196" max="8196" width="1.5546875" style="5" customWidth="1"/>
    <col min="8197" max="8197" width="4" style="5" customWidth="1"/>
    <col min="8198" max="8198" width="53" style="5" customWidth="1"/>
    <col min="8199" max="8199" width="0" style="5" hidden="1" customWidth="1"/>
    <col min="8200" max="8201" width="21.44140625" style="5" customWidth="1"/>
    <col min="8202" max="8202" width="18.5546875" style="5" customWidth="1"/>
    <col min="8203" max="8203" width="13.44140625" style="5" customWidth="1"/>
    <col min="8204" max="8204" width="10.44140625" style="5" customWidth="1"/>
    <col min="8205" max="8205" width="15.5546875" style="5" customWidth="1"/>
    <col min="8206" max="8449" width="10.44140625" style="5"/>
    <col min="8450" max="8450" width="4" style="5" customWidth="1"/>
    <col min="8451" max="8451" width="4.5546875" style="5" customWidth="1"/>
    <col min="8452" max="8452" width="1.5546875" style="5" customWidth="1"/>
    <col min="8453" max="8453" width="4" style="5" customWidth="1"/>
    <col min="8454" max="8454" width="53" style="5" customWidth="1"/>
    <col min="8455" max="8455" width="0" style="5" hidden="1" customWidth="1"/>
    <col min="8456" max="8457" width="21.44140625" style="5" customWidth="1"/>
    <col min="8458" max="8458" width="18.5546875" style="5" customWidth="1"/>
    <col min="8459" max="8459" width="13.44140625" style="5" customWidth="1"/>
    <col min="8460" max="8460" width="10.44140625" style="5" customWidth="1"/>
    <col min="8461" max="8461" width="15.5546875" style="5" customWidth="1"/>
    <col min="8462" max="8705" width="10.44140625" style="5"/>
    <col min="8706" max="8706" width="4" style="5" customWidth="1"/>
    <col min="8707" max="8707" width="4.5546875" style="5" customWidth="1"/>
    <col min="8708" max="8708" width="1.5546875" style="5" customWidth="1"/>
    <col min="8709" max="8709" width="4" style="5" customWidth="1"/>
    <col min="8710" max="8710" width="53" style="5" customWidth="1"/>
    <col min="8711" max="8711" width="0" style="5" hidden="1" customWidth="1"/>
    <col min="8712" max="8713" width="21.44140625" style="5" customWidth="1"/>
    <col min="8714" max="8714" width="18.5546875" style="5" customWidth="1"/>
    <col min="8715" max="8715" width="13.44140625" style="5" customWidth="1"/>
    <col min="8716" max="8716" width="10.44140625" style="5" customWidth="1"/>
    <col min="8717" max="8717" width="15.5546875" style="5" customWidth="1"/>
    <col min="8718" max="8961" width="10.44140625" style="5"/>
    <col min="8962" max="8962" width="4" style="5" customWidth="1"/>
    <col min="8963" max="8963" width="4.5546875" style="5" customWidth="1"/>
    <col min="8964" max="8964" width="1.5546875" style="5" customWidth="1"/>
    <col min="8965" max="8965" width="4" style="5" customWidth="1"/>
    <col min="8966" max="8966" width="53" style="5" customWidth="1"/>
    <col min="8967" max="8967" width="0" style="5" hidden="1" customWidth="1"/>
    <col min="8968" max="8969" width="21.44140625" style="5" customWidth="1"/>
    <col min="8970" max="8970" width="18.5546875" style="5" customWidth="1"/>
    <col min="8971" max="8971" width="13.44140625" style="5" customWidth="1"/>
    <col min="8972" max="8972" width="10.44140625" style="5" customWidth="1"/>
    <col min="8973" max="8973" width="15.5546875" style="5" customWidth="1"/>
    <col min="8974" max="9217" width="10.44140625" style="5"/>
    <col min="9218" max="9218" width="4" style="5" customWidth="1"/>
    <col min="9219" max="9219" width="4.5546875" style="5" customWidth="1"/>
    <col min="9220" max="9220" width="1.5546875" style="5" customWidth="1"/>
    <col min="9221" max="9221" width="4" style="5" customWidth="1"/>
    <col min="9222" max="9222" width="53" style="5" customWidth="1"/>
    <col min="9223" max="9223" width="0" style="5" hidden="1" customWidth="1"/>
    <col min="9224" max="9225" width="21.44140625" style="5" customWidth="1"/>
    <col min="9226" max="9226" width="18.5546875" style="5" customWidth="1"/>
    <col min="9227" max="9227" width="13.44140625" style="5" customWidth="1"/>
    <col min="9228" max="9228" width="10.44140625" style="5" customWidth="1"/>
    <col min="9229" max="9229" width="15.5546875" style="5" customWidth="1"/>
    <col min="9230" max="9473" width="10.44140625" style="5"/>
    <col min="9474" max="9474" width="4" style="5" customWidth="1"/>
    <col min="9475" max="9475" width="4.5546875" style="5" customWidth="1"/>
    <col min="9476" max="9476" width="1.5546875" style="5" customWidth="1"/>
    <col min="9477" max="9477" width="4" style="5" customWidth="1"/>
    <col min="9478" max="9478" width="53" style="5" customWidth="1"/>
    <col min="9479" max="9479" width="0" style="5" hidden="1" customWidth="1"/>
    <col min="9480" max="9481" width="21.44140625" style="5" customWidth="1"/>
    <col min="9482" max="9482" width="18.5546875" style="5" customWidth="1"/>
    <col min="9483" max="9483" width="13.44140625" style="5" customWidth="1"/>
    <col min="9484" max="9484" width="10.44140625" style="5" customWidth="1"/>
    <col min="9485" max="9485" width="15.5546875" style="5" customWidth="1"/>
    <col min="9486" max="9729" width="10.44140625" style="5"/>
    <col min="9730" max="9730" width="4" style="5" customWidth="1"/>
    <col min="9731" max="9731" width="4.5546875" style="5" customWidth="1"/>
    <col min="9732" max="9732" width="1.5546875" style="5" customWidth="1"/>
    <col min="9733" max="9733" width="4" style="5" customWidth="1"/>
    <col min="9734" max="9734" width="53" style="5" customWidth="1"/>
    <col min="9735" max="9735" width="0" style="5" hidden="1" customWidth="1"/>
    <col min="9736" max="9737" width="21.44140625" style="5" customWidth="1"/>
    <col min="9738" max="9738" width="18.5546875" style="5" customWidth="1"/>
    <col min="9739" max="9739" width="13.44140625" style="5" customWidth="1"/>
    <col min="9740" max="9740" width="10.44140625" style="5" customWidth="1"/>
    <col min="9741" max="9741" width="15.5546875" style="5" customWidth="1"/>
    <col min="9742" max="9985" width="10.44140625" style="5"/>
    <col min="9986" max="9986" width="4" style="5" customWidth="1"/>
    <col min="9987" max="9987" width="4.5546875" style="5" customWidth="1"/>
    <col min="9988" max="9988" width="1.5546875" style="5" customWidth="1"/>
    <col min="9989" max="9989" width="4" style="5" customWidth="1"/>
    <col min="9990" max="9990" width="53" style="5" customWidth="1"/>
    <col min="9991" max="9991" width="0" style="5" hidden="1" customWidth="1"/>
    <col min="9992" max="9993" width="21.44140625" style="5" customWidth="1"/>
    <col min="9994" max="9994" width="18.5546875" style="5" customWidth="1"/>
    <col min="9995" max="9995" width="13.44140625" style="5" customWidth="1"/>
    <col min="9996" max="9996" width="10.44140625" style="5" customWidth="1"/>
    <col min="9997" max="9997" width="15.5546875" style="5" customWidth="1"/>
    <col min="9998" max="10241" width="10.44140625" style="5"/>
    <col min="10242" max="10242" width="4" style="5" customWidth="1"/>
    <col min="10243" max="10243" width="4.5546875" style="5" customWidth="1"/>
    <col min="10244" max="10244" width="1.5546875" style="5" customWidth="1"/>
    <col min="10245" max="10245" width="4" style="5" customWidth="1"/>
    <col min="10246" max="10246" width="53" style="5" customWidth="1"/>
    <col min="10247" max="10247" width="0" style="5" hidden="1" customWidth="1"/>
    <col min="10248" max="10249" width="21.44140625" style="5" customWidth="1"/>
    <col min="10250" max="10250" width="18.5546875" style="5" customWidth="1"/>
    <col min="10251" max="10251" width="13.44140625" style="5" customWidth="1"/>
    <col min="10252" max="10252" width="10.44140625" style="5" customWidth="1"/>
    <col min="10253" max="10253" width="15.5546875" style="5" customWidth="1"/>
    <col min="10254" max="10497" width="10.44140625" style="5"/>
    <col min="10498" max="10498" width="4" style="5" customWidth="1"/>
    <col min="10499" max="10499" width="4.5546875" style="5" customWidth="1"/>
    <col min="10500" max="10500" width="1.5546875" style="5" customWidth="1"/>
    <col min="10501" max="10501" width="4" style="5" customWidth="1"/>
    <col min="10502" max="10502" width="53" style="5" customWidth="1"/>
    <col min="10503" max="10503" width="0" style="5" hidden="1" customWidth="1"/>
    <col min="10504" max="10505" width="21.44140625" style="5" customWidth="1"/>
    <col min="10506" max="10506" width="18.5546875" style="5" customWidth="1"/>
    <col min="10507" max="10507" width="13.44140625" style="5" customWidth="1"/>
    <col min="10508" max="10508" width="10.44140625" style="5" customWidth="1"/>
    <col min="10509" max="10509" width="15.5546875" style="5" customWidth="1"/>
    <col min="10510" max="10753" width="10.44140625" style="5"/>
    <col min="10754" max="10754" width="4" style="5" customWidth="1"/>
    <col min="10755" max="10755" width="4.5546875" style="5" customWidth="1"/>
    <col min="10756" max="10756" width="1.5546875" style="5" customWidth="1"/>
    <col min="10757" max="10757" width="4" style="5" customWidth="1"/>
    <col min="10758" max="10758" width="53" style="5" customWidth="1"/>
    <col min="10759" max="10759" width="0" style="5" hidden="1" customWidth="1"/>
    <col min="10760" max="10761" width="21.44140625" style="5" customWidth="1"/>
    <col min="10762" max="10762" width="18.5546875" style="5" customWidth="1"/>
    <col min="10763" max="10763" width="13.44140625" style="5" customWidth="1"/>
    <col min="10764" max="10764" width="10.44140625" style="5" customWidth="1"/>
    <col min="10765" max="10765" width="15.5546875" style="5" customWidth="1"/>
    <col min="10766" max="11009" width="10.44140625" style="5"/>
    <col min="11010" max="11010" width="4" style="5" customWidth="1"/>
    <col min="11011" max="11011" width="4.5546875" style="5" customWidth="1"/>
    <col min="11012" max="11012" width="1.5546875" style="5" customWidth="1"/>
    <col min="11013" max="11013" width="4" style="5" customWidth="1"/>
    <col min="11014" max="11014" width="53" style="5" customWidth="1"/>
    <col min="11015" max="11015" width="0" style="5" hidden="1" customWidth="1"/>
    <col min="11016" max="11017" width="21.44140625" style="5" customWidth="1"/>
    <col min="11018" max="11018" width="18.5546875" style="5" customWidth="1"/>
    <col min="11019" max="11019" width="13.44140625" style="5" customWidth="1"/>
    <col min="11020" max="11020" width="10.44140625" style="5" customWidth="1"/>
    <col min="11021" max="11021" width="15.5546875" style="5" customWidth="1"/>
    <col min="11022" max="11265" width="10.44140625" style="5"/>
    <col min="11266" max="11266" width="4" style="5" customWidth="1"/>
    <col min="11267" max="11267" width="4.5546875" style="5" customWidth="1"/>
    <col min="11268" max="11268" width="1.5546875" style="5" customWidth="1"/>
    <col min="11269" max="11269" width="4" style="5" customWidth="1"/>
    <col min="11270" max="11270" width="53" style="5" customWidth="1"/>
    <col min="11271" max="11271" width="0" style="5" hidden="1" customWidth="1"/>
    <col min="11272" max="11273" width="21.44140625" style="5" customWidth="1"/>
    <col min="11274" max="11274" width="18.5546875" style="5" customWidth="1"/>
    <col min="11275" max="11275" width="13.44140625" style="5" customWidth="1"/>
    <col min="11276" max="11276" width="10.44140625" style="5" customWidth="1"/>
    <col min="11277" max="11277" width="15.5546875" style="5" customWidth="1"/>
    <col min="11278" max="11521" width="10.44140625" style="5"/>
    <col min="11522" max="11522" width="4" style="5" customWidth="1"/>
    <col min="11523" max="11523" width="4.5546875" style="5" customWidth="1"/>
    <col min="11524" max="11524" width="1.5546875" style="5" customWidth="1"/>
    <col min="11525" max="11525" width="4" style="5" customWidth="1"/>
    <col min="11526" max="11526" width="53" style="5" customWidth="1"/>
    <col min="11527" max="11527" width="0" style="5" hidden="1" customWidth="1"/>
    <col min="11528" max="11529" width="21.44140625" style="5" customWidth="1"/>
    <col min="11530" max="11530" width="18.5546875" style="5" customWidth="1"/>
    <col min="11531" max="11531" width="13.44140625" style="5" customWidth="1"/>
    <col min="11532" max="11532" width="10.44140625" style="5" customWidth="1"/>
    <col min="11533" max="11533" width="15.5546875" style="5" customWidth="1"/>
    <col min="11534" max="11777" width="10.44140625" style="5"/>
    <col min="11778" max="11778" width="4" style="5" customWidth="1"/>
    <col min="11779" max="11779" width="4.5546875" style="5" customWidth="1"/>
    <col min="11780" max="11780" width="1.5546875" style="5" customWidth="1"/>
    <col min="11781" max="11781" width="4" style="5" customWidth="1"/>
    <col min="11782" max="11782" width="53" style="5" customWidth="1"/>
    <col min="11783" max="11783" width="0" style="5" hidden="1" customWidth="1"/>
    <col min="11784" max="11785" width="21.44140625" style="5" customWidth="1"/>
    <col min="11786" max="11786" width="18.5546875" style="5" customWidth="1"/>
    <col min="11787" max="11787" width="13.44140625" style="5" customWidth="1"/>
    <col min="11788" max="11788" width="10.44140625" style="5" customWidth="1"/>
    <col min="11789" max="11789" width="15.5546875" style="5" customWidth="1"/>
    <col min="11790" max="12033" width="10.44140625" style="5"/>
    <col min="12034" max="12034" width="4" style="5" customWidth="1"/>
    <col min="12035" max="12035" width="4.5546875" style="5" customWidth="1"/>
    <col min="12036" max="12036" width="1.5546875" style="5" customWidth="1"/>
    <col min="12037" max="12037" width="4" style="5" customWidth="1"/>
    <col min="12038" max="12038" width="53" style="5" customWidth="1"/>
    <col min="12039" max="12039" width="0" style="5" hidden="1" customWidth="1"/>
    <col min="12040" max="12041" width="21.44140625" style="5" customWidth="1"/>
    <col min="12042" max="12042" width="18.5546875" style="5" customWidth="1"/>
    <col min="12043" max="12043" width="13.44140625" style="5" customWidth="1"/>
    <col min="12044" max="12044" width="10.44140625" style="5" customWidth="1"/>
    <col min="12045" max="12045" width="15.5546875" style="5" customWidth="1"/>
    <col min="12046" max="12289" width="10.44140625" style="5"/>
    <col min="12290" max="12290" width="4" style="5" customWidth="1"/>
    <col min="12291" max="12291" width="4.5546875" style="5" customWidth="1"/>
    <col min="12292" max="12292" width="1.5546875" style="5" customWidth="1"/>
    <col min="12293" max="12293" width="4" style="5" customWidth="1"/>
    <col min="12294" max="12294" width="53" style="5" customWidth="1"/>
    <col min="12295" max="12295" width="0" style="5" hidden="1" customWidth="1"/>
    <col min="12296" max="12297" width="21.44140625" style="5" customWidth="1"/>
    <col min="12298" max="12298" width="18.5546875" style="5" customWidth="1"/>
    <col min="12299" max="12299" width="13.44140625" style="5" customWidth="1"/>
    <col min="12300" max="12300" width="10.44140625" style="5" customWidth="1"/>
    <col min="12301" max="12301" width="15.5546875" style="5" customWidth="1"/>
    <col min="12302" max="12545" width="10.44140625" style="5"/>
    <col min="12546" max="12546" width="4" style="5" customWidth="1"/>
    <col min="12547" max="12547" width="4.5546875" style="5" customWidth="1"/>
    <col min="12548" max="12548" width="1.5546875" style="5" customWidth="1"/>
    <col min="12549" max="12549" width="4" style="5" customWidth="1"/>
    <col min="12550" max="12550" width="53" style="5" customWidth="1"/>
    <col min="12551" max="12551" width="0" style="5" hidden="1" customWidth="1"/>
    <col min="12552" max="12553" width="21.44140625" style="5" customWidth="1"/>
    <col min="12554" max="12554" width="18.5546875" style="5" customWidth="1"/>
    <col min="12555" max="12555" width="13.44140625" style="5" customWidth="1"/>
    <col min="12556" max="12556" width="10.44140625" style="5" customWidth="1"/>
    <col min="12557" max="12557" width="15.5546875" style="5" customWidth="1"/>
    <col min="12558" max="12801" width="10.44140625" style="5"/>
    <col min="12802" max="12802" width="4" style="5" customWidth="1"/>
    <col min="12803" max="12803" width="4.5546875" style="5" customWidth="1"/>
    <col min="12804" max="12804" width="1.5546875" style="5" customWidth="1"/>
    <col min="12805" max="12805" width="4" style="5" customWidth="1"/>
    <col min="12806" max="12806" width="53" style="5" customWidth="1"/>
    <col min="12807" max="12807" width="0" style="5" hidden="1" customWidth="1"/>
    <col min="12808" max="12809" width="21.44140625" style="5" customWidth="1"/>
    <col min="12810" max="12810" width="18.5546875" style="5" customWidth="1"/>
    <col min="12811" max="12811" width="13.44140625" style="5" customWidth="1"/>
    <col min="12812" max="12812" width="10.44140625" style="5" customWidth="1"/>
    <col min="12813" max="12813" width="15.5546875" style="5" customWidth="1"/>
    <col min="12814" max="13057" width="10.44140625" style="5"/>
    <col min="13058" max="13058" width="4" style="5" customWidth="1"/>
    <col min="13059" max="13059" width="4.5546875" style="5" customWidth="1"/>
    <col min="13060" max="13060" width="1.5546875" style="5" customWidth="1"/>
    <col min="13061" max="13061" width="4" style="5" customWidth="1"/>
    <col min="13062" max="13062" width="53" style="5" customWidth="1"/>
    <col min="13063" max="13063" width="0" style="5" hidden="1" customWidth="1"/>
    <col min="13064" max="13065" width="21.44140625" style="5" customWidth="1"/>
    <col min="13066" max="13066" width="18.5546875" style="5" customWidth="1"/>
    <col min="13067" max="13067" width="13.44140625" style="5" customWidth="1"/>
    <col min="13068" max="13068" width="10.44140625" style="5" customWidth="1"/>
    <col min="13069" max="13069" width="15.5546875" style="5" customWidth="1"/>
    <col min="13070" max="13313" width="10.44140625" style="5"/>
    <col min="13314" max="13314" width="4" style="5" customWidth="1"/>
    <col min="13315" max="13315" width="4.5546875" style="5" customWidth="1"/>
    <col min="13316" max="13316" width="1.5546875" style="5" customWidth="1"/>
    <col min="13317" max="13317" width="4" style="5" customWidth="1"/>
    <col min="13318" max="13318" width="53" style="5" customWidth="1"/>
    <col min="13319" max="13319" width="0" style="5" hidden="1" customWidth="1"/>
    <col min="13320" max="13321" width="21.44140625" style="5" customWidth="1"/>
    <col min="13322" max="13322" width="18.5546875" style="5" customWidth="1"/>
    <col min="13323" max="13323" width="13.44140625" style="5" customWidth="1"/>
    <col min="13324" max="13324" width="10.44140625" style="5" customWidth="1"/>
    <col min="13325" max="13325" width="15.5546875" style="5" customWidth="1"/>
    <col min="13326" max="13569" width="10.44140625" style="5"/>
    <col min="13570" max="13570" width="4" style="5" customWidth="1"/>
    <col min="13571" max="13571" width="4.5546875" style="5" customWidth="1"/>
    <col min="13572" max="13572" width="1.5546875" style="5" customWidth="1"/>
    <col min="13573" max="13573" width="4" style="5" customWidth="1"/>
    <col min="13574" max="13574" width="53" style="5" customWidth="1"/>
    <col min="13575" max="13575" width="0" style="5" hidden="1" customWidth="1"/>
    <col min="13576" max="13577" width="21.44140625" style="5" customWidth="1"/>
    <col min="13578" max="13578" width="18.5546875" style="5" customWidth="1"/>
    <col min="13579" max="13579" width="13.44140625" style="5" customWidth="1"/>
    <col min="13580" max="13580" width="10.44140625" style="5" customWidth="1"/>
    <col min="13581" max="13581" width="15.5546875" style="5" customWidth="1"/>
    <col min="13582" max="13825" width="10.44140625" style="5"/>
    <col min="13826" max="13826" width="4" style="5" customWidth="1"/>
    <col min="13827" max="13827" width="4.5546875" style="5" customWidth="1"/>
    <col min="13828" max="13828" width="1.5546875" style="5" customWidth="1"/>
    <col min="13829" max="13829" width="4" style="5" customWidth="1"/>
    <col min="13830" max="13830" width="53" style="5" customWidth="1"/>
    <col min="13831" max="13831" width="0" style="5" hidden="1" customWidth="1"/>
    <col min="13832" max="13833" width="21.44140625" style="5" customWidth="1"/>
    <col min="13834" max="13834" width="18.5546875" style="5" customWidth="1"/>
    <col min="13835" max="13835" width="13.44140625" style="5" customWidth="1"/>
    <col min="13836" max="13836" width="10.44140625" style="5" customWidth="1"/>
    <col min="13837" max="13837" width="15.5546875" style="5" customWidth="1"/>
    <col min="13838" max="14081" width="10.44140625" style="5"/>
    <col min="14082" max="14082" width="4" style="5" customWidth="1"/>
    <col min="14083" max="14083" width="4.5546875" style="5" customWidth="1"/>
    <col min="14084" max="14084" width="1.5546875" style="5" customWidth="1"/>
    <col min="14085" max="14085" width="4" style="5" customWidth="1"/>
    <col min="14086" max="14086" width="53" style="5" customWidth="1"/>
    <col min="14087" max="14087" width="0" style="5" hidden="1" customWidth="1"/>
    <col min="14088" max="14089" width="21.44140625" style="5" customWidth="1"/>
    <col min="14090" max="14090" width="18.5546875" style="5" customWidth="1"/>
    <col min="14091" max="14091" width="13.44140625" style="5" customWidth="1"/>
    <col min="14092" max="14092" width="10.44140625" style="5" customWidth="1"/>
    <col min="14093" max="14093" width="15.5546875" style="5" customWidth="1"/>
    <col min="14094" max="14337" width="10.44140625" style="5"/>
    <col min="14338" max="14338" width="4" style="5" customWidth="1"/>
    <col min="14339" max="14339" width="4.5546875" style="5" customWidth="1"/>
    <col min="14340" max="14340" width="1.5546875" style="5" customWidth="1"/>
    <col min="14341" max="14341" width="4" style="5" customWidth="1"/>
    <col min="14342" max="14342" width="53" style="5" customWidth="1"/>
    <col min="14343" max="14343" width="0" style="5" hidden="1" customWidth="1"/>
    <col min="14344" max="14345" width="21.44140625" style="5" customWidth="1"/>
    <col min="14346" max="14346" width="18.5546875" style="5" customWidth="1"/>
    <col min="14347" max="14347" width="13.44140625" style="5" customWidth="1"/>
    <col min="14348" max="14348" width="10.44140625" style="5" customWidth="1"/>
    <col min="14349" max="14349" width="15.5546875" style="5" customWidth="1"/>
    <col min="14350" max="14593" width="10.44140625" style="5"/>
    <col min="14594" max="14594" width="4" style="5" customWidth="1"/>
    <col min="14595" max="14595" width="4.5546875" style="5" customWidth="1"/>
    <col min="14596" max="14596" width="1.5546875" style="5" customWidth="1"/>
    <col min="14597" max="14597" width="4" style="5" customWidth="1"/>
    <col min="14598" max="14598" width="53" style="5" customWidth="1"/>
    <col min="14599" max="14599" width="0" style="5" hidden="1" customWidth="1"/>
    <col min="14600" max="14601" width="21.44140625" style="5" customWidth="1"/>
    <col min="14602" max="14602" width="18.5546875" style="5" customWidth="1"/>
    <col min="14603" max="14603" width="13.44140625" style="5" customWidth="1"/>
    <col min="14604" max="14604" width="10.44140625" style="5" customWidth="1"/>
    <col min="14605" max="14605" width="15.5546875" style="5" customWidth="1"/>
    <col min="14606" max="14849" width="10.44140625" style="5"/>
    <col min="14850" max="14850" width="4" style="5" customWidth="1"/>
    <col min="14851" max="14851" width="4.5546875" style="5" customWidth="1"/>
    <col min="14852" max="14852" width="1.5546875" style="5" customWidth="1"/>
    <col min="14853" max="14853" width="4" style="5" customWidth="1"/>
    <col min="14854" max="14854" width="53" style="5" customWidth="1"/>
    <col min="14855" max="14855" width="0" style="5" hidden="1" customWidth="1"/>
    <col min="14856" max="14857" width="21.44140625" style="5" customWidth="1"/>
    <col min="14858" max="14858" width="18.5546875" style="5" customWidth="1"/>
    <col min="14859" max="14859" width="13.44140625" style="5" customWidth="1"/>
    <col min="14860" max="14860" width="10.44140625" style="5" customWidth="1"/>
    <col min="14861" max="14861" width="15.5546875" style="5" customWidth="1"/>
    <col min="14862" max="15105" width="10.44140625" style="5"/>
    <col min="15106" max="15106" width="4" style="5" customWidth="1"/>
    <col min="15107" max="15107" width="4.5546875" style="5" customWidth="1"/>
    <col min="15108" max="15108" width="1.5546875" style="5" customWidth="1"/>
    <col min="15109" max="15109" width="4" style="5" customWidth="1"/>
    <col min="15110" max="15110" width="53" style="5" customWidth="1"/>
    <col min="15111" max="15111" width="0" style="5" hidden="1" customWidth="1"/>
    <col min="15112" max="15113" width="21.44140625" style="5" customWidth="1"/>
    <col min="15114" max="15114" width="18.5546875" style="5" customWidth="1"/>
    <col min="15115" max="15115" width="13.44140625" style="5" customWidth="1"/>
    <col min="15116" max="15116" width="10.44140625" style="5" customWidth="1"/>
    <col min="15117" max="15117" width="15.5546875" style="5" customWidth="1"/>
    <col min="15118" max="15361" width="10.44140625" style="5"/>
    <col min="15362" max="15362" width="4" style="5" customWidth="1"/>
    <col min="15363" max="15363" width="4.5546875" style="5" customWidth="1"/>
    <col min="15364" max="15364" width="1.5546875" style="5" customWidth="1"/>
    <col min="15365" max="15365" width="4" style="5" customWidth="1"/>
    <col min="15366" max="15366" width="53" style="5" customWidth="1"/>
    <col min="15367" max="15367" width="0" style="5" hidden="1" customWidth="1"/>
    <col min="15368" max="15369" width="21.44140625" style="5" customWidth="1"/>
    <col min="15370" max="15370" width="18.5546875" style="5" customWidth="1"/>
    <col min="15371" max="15371" width="13.44140625" style="5" customWidth="1"/>
    <col min="15372" max="15372" width="10.44140625" style="5" customWidth="1"/>
    <col min="15373" max="15373" width="15.5546875" style="5" customWidth="1"/>
    <col min="15374" max="15617" width="10.44140625" style="5"/>
    <col min="15618" max="15618" width="4" style="5" customWidth="1"/>
    <col min="15619" max="15619" width="4.5546875" style="5" customWidth="1"/>
    <col min="15620" max="15620" width="1.5546875" style="5" customWidth="1"/>
    <col min="15621" max="15621" width="4" style="5" customWidth="1"/>
    <col min="15622" max="15622" width="53" style="5" customWidth="1"/>
    <col min="15623" max="15623" width="0" style="5" hidden="1" customWidth="1"/>
    <col min="15624" max="15625" width="21.44140625" style="5" customWidth="1"/>
    <col min="15626" max="15626" width="18.5546875" style="5" customWidth="1"/>
    <col min="15627" max="15627" width="13.44140625" style="5" customWidth="1"/>
    <col min="15628" max="15628" width="10.44140625" style="5" customWidth="1"/>
    <col min="15629" max="15629" width="15.5546875" style="5" customWidth="1"/>
    <col min="15630" max="15873" width="10.44140625" style="5"/>
    <col min="15874" max="15874" width="4" style="5" customWidth="1"/>
    <col min="15875" max="15875" width="4.5546875" style="5" customWidth="1"/>
    <col min="15876" max="15876" width="1.5546875" style="5" customWidth="1"/>
    <col min="15877" max="15877" width="4" style="5" customWidth="1"/>
    <col min="15878" max="15878" width="53" style="5" customWidth="1"/>
    <col min="15879" max="15879" width="0" style="5" hidden="1" customWidth="1"/>
    <col min="15880" max="15881" width="21.44140625" style="5" customWidth="1"/>
    <col min="15882" max="15882" width="18.5546875" style="5" customWidth="1"/>
    <col min="15883" max="15883" width="13.44140625" style="5" customWidth="1"/>
    <col min="15884" max="15884" width="10.44140625" style="5" customWidth="1"/>
    <col min="15885" max="15885" width="15.5546875" style="5" customWidth="1"/>
    <col min="15886" max="16129" width="10.44140625" style="5"/>
    <col min="16130" max="16130" width="4" style="5" customWidth="1"/>
    <col min="16131" max="16131" width="4.5546875" style="5" customWidth="1"/>
    <col min="16132" max="16132" width="1.5546875" style="5" customWidth="1"/>
    <col min="16133" max="16133" width="4" style="5" customWidth="1"/>
    <col min="16134" max="16134" width="53" style="5" customWidth="1"/>
    <col min="16135" max="16135" width="0" style="5" hidden="1" customWidth="1"/>
    <col min="16136" max="16137" width="21.44140625" style="5" customWidth="1"/>
    <col min="16138" max="16138" width="18.5546875" style="5" customWidth="1"/>
    <col min="16139" max="16139" width="13.44140625" style="5" customWidth="1"/>
    <col min="16140" max="16140" width="10.44140625" style="5" customWidth="1"/>
    <col min="16141" max="16141" width="15.5546875" style="5" customWidth="1"/>
    <col min="16142" max="16384" width="10.44140625" style="5"/>
  </cols>
  <sheetData>
    <row r="1" spans="1:14" s="1" customFormat="1" ht="27.6" customHeight="1" x14ac:dyDescent="0.3">
      <c r="B1" s="163" t="s">
        <v>0</v>
      </c>
      <c r="C1" s="164"/>
      <c r="D1" s="164"/>
      <c r="E1" s="164"/>
      <c r="F1" s="164"/>
      <c r="G1" s="164"/>
      <c r="H1" s="164"/>
      <c r="I1" s="164"/>
      <c r="J1" s="167" t="s">
        <v>1</v>
      </c>
      <c r="K1" s="168"/>
      <c r="L1" s="147"/>
      <c r="M1" s="153"/>
    </row>
    <row r="2" spans="1:14" s="1" customFormat="1" ht="27.6" customHeight="1" thickBot="1" x14ac:dyDescent="0.35">
      <c r="B2" s="165"/>
      <c r="C2" s="166"/>
      <c r="D2" s="166"/>
      <c r="E2" s="166"/>
      <c r="F2" s="166"/>
      <c r="G2" s="166"/>
      <c r="H2" s="166"/>
      <c r="I2" s="166"/>
      <c r="J2" s="169"/>
      <c r="K2" s="170"/>
      <c r="L2" s="147"/>
      <c r="M2" s="153"/>
    </row>
    <row r="3" spans="1:14" s="2" customFormat="1" ht="15" customHeight="1" thickBot="1" x14ac:dyDescent="0.3">
      <c r="B3" s="3"/>
      <c r="C3" s="3"/>
      <c r="D3" s="3"/>
      <c r="E3" s="3"/>
      <c r="F3" s="3"/>
      <c r="G3" s="3"/>
      <c r="H3" s="4"/>
      <c r="L3" s="148"/>
      <c r="M3" s="154"/>
    </row>
    <row r="4" spans="1:14" ht="19.5" customHeight="1" x14ac:dyDescent="0.3">
      <c r="B4" s="6" t="s">
        <v>2</v>
      </c>
      <c r="C4" s="7"/>
      <c r="D4" s="7"/>
      <c r="E4" s="7"/>
      <c r="F4" s="7"/>
      <c r="G4" s="8"/>
      <c r="H4" s="171">
        <v>2020</v>
      </c>
      <c r="I4" s="171">
        <v>2019</v>
      </c>
      <c r="J4" s="173" t="s">
        <v>3</v>
      </c>
      <c r="K4" s="174"/>
    </row>
    <row r="5" spans="1:14" ht="32.25" customHeight="1" x14ac:dyDescent="0.3">
      <c r="B5" s="9" t="s">
        <v>4</v>
      </c>
      <c r="C5" s="10"/>
      <c r="D5" s="10"/>
      <c r="E5" s="10"/>
      <c r="F5" s="10"/>
      <c r="G5" s="11"/>
      <c r="H5" s="172"/>
      <c r="I5" s="172"/>
      <c r="J5" s="12" t="s">
        <v>5</v>
      </c>
      <c r="K5" s="13" t="s">
        <v>6</v>
      </c>
    </row>
    <row r="6" spans="1:14" s="14" customFormat="1" ht="27" customHeight="1" x14ac:dyDescent="0.3">
      <c r="A6" s="14" t="s">
        <v>7</v>
      </c>
      <c r="B6" s="15" t="s">
        <v>8</v>
      </c>
      <c r="C6" s="16" t="s">
        <v>9</v>
      </c>
      <c r="D6" s="16"/>
      <c r="E6" s="16"/>
      <c r="F6" s="16"/>
      <c r="G6" s="17"/>
      <c r="H6" s="18"/>
      <c r="I6" s="18"/>
      <c r="J6" s="19"/>
      <c r="K6" s="20"/>
      <c r="L6" s="150"/>
      <c r="M6" s="155"/>
    </row>
    <row r="7" spans="1:14" s="14" customFormat="1" ht="27" customHeight="1" x14ac:dyDescent="0.3">
      <c r="A7" s="14" t="s">
        <v>10</v>
      </c>
      <c r="B7" s="21"/>
      <c r="C7" s="22" t="s">
        <v>11</v>
      </c>
      <c r="D7" s="23" t="s">
        <v>12</v>
      </c>
      <c r="E7" s="23"/>
      <c r="F7" s="23"/>
      <c r="G7" s="24"/>
      <c r="H7" s="25">
        <f>H8+H9+H16+H21</f>
        <v>87620375.890000001</v>
      </c>
      <c r="I7" s="25">
        <v>61174198.549999997</v>
      </c>
      <c r="J7" s="26">
        <f t="shared" ref="J7:J104" si="0">H7-I7</f>
        <v>26446177.340000004</v>
      </c>
      <c r="K7" s="27">
        <f t="shared" ref="K7:K85" si="1">IF(I7=0,"-    ",J7/I7)</f>
        <v>0.4323093390162609</v>
      </c>
      <c r="L7" s="150"/>
      <c r="M7" s="152"/>
    </row>
    <row r="8" spans="1:14" s="35" customFormat="1" ht="27" customHeight="1" x14ac:dyDescent="0.3">
      <c r="A8" s="14" t="s">
        <v>13</v>
      </c>
      <c r="B8" s="28"/>
      <c r="C8" s="29"/>
      <c r="D8" s="30"/>
      <c r="E8" s="29" t="s">
        <v>14</v>
      </c>
      <c r="F8" s="30" t="s">
        <v>15</v>
      </c>
      <c r="G8" s="31"/>
      <c r="H8" s="32">
        <v>86070589.340000004</v>
      </c>
      <c r="I8" s="32">
        <v>61174198.549999997</v>
      </c>
      <c r="J8" s="33">
        <f t="shared" si="0"/>
        <v>24896390.790000007</v>
      </c>
      <c r="K8" s="34">
        <f t="shared" si="1"/>
        <v>0.40697534876000446</v>
      </c>
      <c r="L8" s="151"/>
      <c r="M8" s="152"/>
      <c r="N8" s="14"/>
    </row>
    <row r="9" spans="1:14" s="35" customFormat="1" ht="27" customHeight="1" x14ac:dyDescent="0.3">
      <c r="A9" s="14" t="s">
        <v>16</v>
      </c>
      <c r="B9" s="28"/>
      <c r="C9" s="29"/>
      <c r="D9" s="30"/>
      <c r="E9" s="29" t="s">
        <v>17</v>
      </c>
      <c r="F9" s="30" t="s">
        <v>18</v>
      </c>
      <c r="G9" s="31"/>
      <c r="H9" s="32">
        <f>SUM(H10:H15)</f>
        <v>1549786.55</v>
      </c>
      <c r="I9" s="32">
        <v>0</v>
      </c>
      <c r="J9" s="33">
        <f t="shared" si="0"/>
        <v>1549786.55</v>
      </c>
      <c r="K9" s="34" t="str">
        <f t="shared" si="1"/>
        <v xml:space="preserve">-    </v>
      </c>
      <c r="L9" s="151"/>
      <c r="M9" s="152"/>
      <c r="N9" s="14"/>
    </row>
    <row r="10" spans="1:14" s="44" customFormat="1" ht="26.25" customHeight="1" x14ac:dyDescent="0.3">
      <c r="A10" s="14" t="s">
        <v>19</v>
      </c>
      <c r="B10" s="36"/>
      <c r="C10" s="37"/>
      <c r="D10" s="38"/>
      <c r="E10" s="37"/>
      <c r="F10" s="39" t="s">
        <v>11</v>
      </c>
      <c r="G10" s="40" t="s">
        <v>20</v>
      </c>
      <c r="H10" s="41">
        <v>0</v>
      </c>
      <c r="I10" s="41">
        <v>0</v>
      </c>
      <c r="J10" s="42">
        <f t="shared" si="0"/>
        <v>0</v>
      </c>
      <c r="K10" s="43" t="str">
        <f t="shared" si="1"/>
        <v xml:space="preserve">-    </v>
      </c>
      <c r="L10" s="151"/>
      <c r="M10" s="152"/>
      <c r="N10" s="14"/>
    </row>
    <row r="11" spans="1:14" s="44" customFormat="1" ht="26.25" customHeight="1" x14ac:dyDescent="0.3">
      <c r="A11" s="14" t="s">
        <v>21</v>
      </c>
      <c r="B11" s="36"/>
      <c r="C11" s="37"/>
      <c r="D11" s="38"/>
      <c r="E11" s="37"/>
      <c r="F11" s="39" t="s">
        <v>22</v>
      </c>
      <c r="G11" s="40" t="s">
        <v>23</v>
      </c>
      <c r="H11" s="41">
        <v>0</v>
      </c>
      <c r="I11" s="41">
        <v>0</v>
      </c>
      <c r="J11" s="42">
        <f t="shared" si="0"/>
        <v>0</v>
      </c>
      <c r="K11" s="43" t="str">
        <f t="shared" si="1"/>
        <v xml:space="preserve">-    </v>
      </c>
      <c r="L11" s="151"/>
      <c r="M11" s="152"/>
      <c r="N11" s="14"/>
    </row>
    <row r="12" spans="1:14" s="44" customFormat="1" ht="26.25" customHeight="1" x14ac:dyDescent="0.3">
      <c r="A12" s="14" t="s">
        <v>24</v>
      </c>
      <c r="B12" s="36"/>
      <c r="C12" s="37"/>
      <c r="D12" s="38"/>
      <c r="E12" s="37"/>
      <c r="F12" s="39" t="s">
        <v>25</v>
      </c>
      <c r="G12" s="40" t="s">
        <v>26</v>
      </c>
      <c r="H12" s="41">
        <v>0</v>
      </c>
      <c r="I12" s="41">
        <v>0</v>
      </c>
      <c r="J12" s="42">
        <f t="shared" si="0"/>
        <v>0</v>
      </c>
      <c r="K12" s="43" t="str">
        <f t="shared" si="1"/>
        <v xml:space="preserve">-    </v>
      </c>
      <c r="L12" s="151"/>
      <c r="M12" s="152"/>
      <c r="N12" s="14"/>
    </row>
    <row r="13" spans="1:14" s="44" customFormat="1" ht="26.25" customHeight="1" x14ac:dyDescent="0.3">
      <c r="A13" s="14" t="s">
        <v>27</v>
      </c>
      <c r="B13" s="36"/>
      <c r="C13" s="37"/>
      <c r="D13" s="38"/>
      <c r="E13" s="37"/>
      <c r="F13" s="39" t="s">
        <v>28</v>
      </c>
      <c r="G13" s="40" t="s">
        <v>29</v>
      </c>
      <c r="H13" s="41">
        <v>0</v>
      </c>
      <c r="I13" s="41">
        <v>0</v>
      </c>
      <c r="J13" s="42">
        <f t="shared" si="0"/>
        <v>0</v>
      </c>
      <c r="K13" s="43" t="str">
        <f t="shared" si="1"/>
        <v xml:space="preserve">-    </v>
      </c>
      <c r="L13" s="151"/>
      <c r="M13" s="152"/>
      <c r="N13" s="14"/>
    </row>
    <row r="14" spans="1:14" s="44" customFormat="1" ht="26.25" customHeight="1" x14ac:dyDescent="0.3">
      <c r="A14" s="14" t="s">
        <v>30</v>
      </c>
      <c r="B14" s="36"/>
      <c r="C14" s="37"/>
      <c r="D14" s="38"/>
      <c r="E14" s="37"/>
      <c r="F14" s="39" t="s">
        <v>31</v>
      </c>
      <c r="G14" s="40" t="s">
        <v>32</v>
      </c>
      <c r="H14" s="41">
        <v>0</v>
      </c>
      <c r="I14" s="41">
        <v>0</v>
      </c>
      <c r="J14" s="45">
        <f t="shared" si="0"/>
        <v>0</v>
      </c>
      <c r="K14" s="46" t="str">
        <f t="shared" si="1"/>
        <v xml:space="preserve">-    </v>
      </c>
      <c r="L14" s="151"/>
      <c r="M14" s="152"/>
      <c r="N14" s="14"/>
    </row>
    <row r="15" spans="1:14" s="44" customFormat="1" ht="26.25" customHeight="1" x14ac:dyDescent="0.3">
      <c r="A15" s="14" t="s">
        <v>33</v>
      </c>
      <c r="B15" s="36"/>
      <c r="C15" s="37"/>
      <c r="D15" s="38"/>
      <c r="E15" s="37"/>
      <c r="F15" s="39" t="s">
        <v>34</v>
      </c>
      <c r="G15" s="40" t="s">
        <v>35</v>
      </c>
      <c r="H15" s="41">
        <v>1549786.55</v>
      </c>
      <c r="I15" s="41">
        <v>0</v>
      </c>
      <c r="J15" s="42">
        <f t="shared" si="0"/>
        <v>1549786.55</v>
      </c>
      <c r="K15" s="43" t="str">
        <f t="shared" si="1"/>
        <v xml:space="preserve">-    </v>
      </c>
      <c r="L15" s="151"/>
      <c r="M15" s="152"/>
      <c r="N15" s="14"/>
    </row>
    <row r="16" spans="1:14" s="54" customFormat="1" ht="27" customHeight="1" x14ac:dyDescent="0.3">
      <c r="A16" s="14" t="s">
        <v>36</v>
      </c>
      <c r="B16" s="47"/>
      <c r="C16" s="48"/>
      <c r="D16" s="49"/>
      <c r="E16" s="48" t="s">
        <v>37</v>
      </c>
      <c r="F16" s="49" t="s">
        <v>38</v>
      </c>
      <c r="G16" s="50"/>
      <c r="H16" s="88">
        <f>SUM(H17:H20)</f>
        <v>0</v>
      </c>
      <c r="I16" s="51">
        <v>0</v>
      </c>
      <c r="J16" s="52">
        <f t="shared" si="0"/>
        <v>0</v>
      </c>
      <c r="K16" s="53" t="str">
        <f t="shared" si="1"/>
        <v xml:space="preserve">-    </v>
      </c>
      <c r="L16" s="151"/>
      <c r="M16" s="152"/>
      <c r="N16" s="14"/>
    </row>
    <row r="17" spans="1:14" s="54" customFormat="1" ht="27" customHeight="1" x14ac:dyDescent="0.3">
      <c r="A17" s="14" t="s">
        <v>39</v>
      </c>
      <c r="B17" s="47"/>
      <c r="C17" s="48"/>
      <c r="D17" s="49"/>
      <c r="E17" s="49"/>
      <c r="F17" s="55" t="s">
        <v>11</v>
      </c>
      <c r="G17" s="56" t="s">
        <v>40</v>
      </c>
      <c r="H17" s="51">
        <v>0</v>
      </c>
      <c r="I17" s="51">
        <v>0</v>
      </c>
      <c r="J17" s="42">
        <f t="shared" si="0"/>
        <v>0</v>
      </c>
      <c r="K17" s="43" t="str">
        <f t="shared" si="1"/>
        <v xml:space="preserve">-    </v>
      </c>
      <c r="L17" s="151"/>
      <c r="M17" s="152"/>
      <c r="N17" s="14"/>
    </row>
    <row r="18" spans="1:14" s="54" customFormat="1" ht="27" customHeight="1" x14ac:dyDescent="0.3">
      <c r="A18" s="14" t="s">
        <v>41</v>
      </c>
      <c r="B18" s="47"/>
      <c r="C18" s="48"/>
      <c r="D18" s="49"/>
      <c r="E18" s="49"/>
      <c r="F18" s="55" t="s">
        <v>22</v>
      </c>
      <c r="G18" s="56" t="s">
        <v>42</v>
      </c>
      <c r="H18" s="51">
        <v>0</v>
      </c>
      <c r="I18" s="51">
        <v>0</v>
      </c>
      <c r="J18" s="42">
        <f t="shared" si="0"/>
        <v>0</v>
      </c>
      <c r="K18" s="43" t="str">
        <f t="shared" si="1"/>
        <v xml:space="preserve">-    </v>
      </c>
      <c r="L18" s="151"/>
      <c r="M18" s="152"/>
      <c r="N18" s="14"/>
    </row>
    <row r="19" spans="1:14" s="54" customFormat="1" ht="27" customHeight="1" x14ac:dyDescent="0.3">
      <c r="A19" s="14" t="s">
        <v>43</v>
      </c>
      <c r="B19" s="47"/>
      <c r="C19" s="48"/>
      <c r="D19" s="49"/>
      <c r="E19" s="49"/>
      <c r="F19" s="55" t="s">
        <v>25</v>
      </c>
      <c r="G19" s="56" t="s">
        <v>44</v>
      </c>
      <c r="H19" s="51">
        <v>0</v>
      </c>
      <c r="I19" s="51">
        <v>0</v>
      </c>
      <c r="J19" s="42">
        <f t="shared" si="0"/>
        <v>0</v>
      </c>
      <c r="K19" s="43" t="str">
        <f t="shared" si="1"/>
        <v xml:space="preserve">-    </v>
      </c>
      <c r="L19" s="151"/>
      <c r="M19" s="152"/>
      <c r="N19" s="14"/>
    </row>
    <row r="20" spans="1:14" s="54" customFormat="1" ht="27" customHeight="1" x14ac:dyDescent="0.3">
      <c r="A20" s="14" t="s">
        <v>45</v>
      </c>
      <c r="B20" s="47"/>
      <c r="C20" s="48"/>
      <c r="D20" s="49"/>
      <c r="E20" s="49"/>
      <c r="F20" s="55" t="s">
        <v>28</v>
      </c>
      <c r="G20" s="56" t="s">
        <v>46</v>
      </c>
      <c r="H20" s="51">
        <v>0</v>
      </c>
      <c r="I20" s="51">
        <v>0</v>
      </c>
      <c r="J20" s="42">
        <f t="shared" si="0"/>
        <v>0</v>
      </c>
      <c r="K20" s="43" t="str">
        <f t="shared" si="1"/>
        <v xml:space="preserve">-    </v>
      </c>
      <c r="L20" s="151"/>
      <c r="M20" s="152"/>
      <c r="N20" s="14"/>
    </row>
    <row r="21" spans="1:14" s="54" customFormat="1" ht="27" customHeight="1" x14ac:dyDescent="0.3">
      <c r="A21" s="14" t="s">
        <v>47</v>
      </c>
      <c r="B21" s="47"/>
      <c r="C21" s="48"/>
      <c r="D21" s="49"/>
      <c r="E21" s="48" t="s">
        <v>48</v>
      </c>
      <c r="F21" s="49" t="s">
        <v>49</v>
      </c>
      <c r="G21" s="57"/>
      <c r="H21" s="51">
        <v>0</v>
      </c>
      <c r="I21" s="51">
        <v>0</v>
      </c>
      <c r="J21" s="52">
        <f t="shared" si="0"/>
        <v>0</v>
      </c>
      <c r="K21" s="53" t="str">
        <f t="shared" si="1"/>
        <v xml:space="preserve">-    </v>
      </c>
      <c r="L21" s="151"/>
      <c r="M21" s="152"/>
      <c r="N21" s="14"/>
    </row>
    <row r="22" spans="1:14" s="65" customFormat="1" ht="27" customHeight="1" x14ac:dyDescent="0.3">
      <c r="A22" s="14" t="s">
        <v>50</v>
      </c>
      <c r="B22" s="58"/>
      <c r="C22" s="59" t="s">
        <v>22</v>
      </c>
      <c r="D22" s="60" t="s">
        <v>51</v>
      </c>
      <c r="E22" s="60"/>
      <c r="F22" s="60"/>
      <c r="G22" s="61"/>
      <c r="H22" s="62">
        <v>-6417926.1500000004</v>
      </c>
      <c r="I22" s="62">
        <v>-3978200.06</v>
      </c>
      <c r="J22" s="63">
        <f t="shared" si="0"/>
        <v>-2439726.0900000003</v>
      </c>
      <c r="K22" s="64">
        <f t="shared" si="1"/>
        <v>0.61327385581508442</v>
      </c>
      <c r="L22" s="151"/>
      <c r="M22" s="152"/>
      <c r="N22" s="14"/>
    </row>
    <row r="23" spans="1:14" s="65" customFormat="1" ht="27" customHeight="1" x14ac:dyDescent="0.3">
      <c r="A23" s="14" t="s">
        <v>52</v>
      </c>
      <c r="B23" s="58"/>
      <c r="C23" s="59" t="s">
        <v>25</v>
      </c>
      <c r="D23" s="60" t="s">
        <v>53</v>
      </c>
      <c r="E23" s="60"/>
      <c r="F23" s="60"/>
      <c r="G23" s="61"/>
      <c r="H23" s="62">
        <v>393358.6</v>
      </c>
      <c r="I23" s="62">
        <v>1065819.75</v>
      </c>
      <c r="J23" s="63">
        <f t="shared" si="0"/>
        <v>-672461.15</v>
      </c>
      <c r="K23" s="64">
        <f t="shared" si="1"/>
        <v>-0.63093327929042409</v>
      </c>
      <c r="L23" s="151"/>
      <c r="M23" s="152"/>
      <c r="N23" s="14"/>
    </row>
    <row r="24" spans="1:14" s="65" customFormat="1" ht="27" customHeight="1" x14ac:dyDescent="0.3">
      <c r="A24" s="14" t="s">
        <v>54</v>
      </c>
      <c r="B24" s="66"/>
      <c r="C24" s="59" t="s">
        <v>28</v>
      </c>
      <c r="D24" s="60" t="s">
        <v>55</v>
      </c>
      <c r="E24" s="60"/>
      <c r="F24" s="60"/>
      <c r="G24" s="61"/>
      <c r="H24" s="157">
        <f>SUM(H25:H27)</f>
        <v>122276301.14999998</v>
      </c>
      <c r="I24" s="62">
        <v>135576368.43000001</v>
      </c>
      <c r="J24" s="63">
        <f t="shared" si="0"/>
        <v>-13300067.280000031</v>
      </c>
      <c r="K24" s="64">
        <f t="shared" si="1"/>
        <v>-9.8100188358910378E-2</v>
      </c>
      <c r="L24" s="151"/>
      <c r="M24" s="152"/>
      <c r="N24" s="14"/>
    </row>
    <row r="25" spans="1:14" s="54" customFormat="1" ht="27" customHeight="1" x14ac:dyDescent="0.3">
      <c r="A25" s="14" t="s">
        <v>56</v>
      </c>
      <c r="B25" s="47"/>
      <c r="C25" s="48"/>
      <c r="D25" s="49"/>
      <c r="E25" s="48" t="s">
        <v>14</v>
      </c>
      <c r="F25" s="49" t="s">
        <v>57</v>
      </c>
      <c r="G25" s="57"/>
      <c r="H25" s="51">
        <v>114897425.37999998</v>
      </c>
      <c r="I25" s="51">
        <v>126998948.80000001</v>
      </c>
      <c r="J25" s="52">
        <f t="shared" si="0"/>
        <v>-12101523.420000032</v>
      </c>
      <c r="K25" s="53">
        <f t="shared" si="1"/>
        <v>-9.5288374701885961E-2</v>
      </c>
      <c r="L25" s="151"/>
      <c r="M25" s="152"/>
      <c r="N25" s="14"/>
    </row>
    <row r="26" spans="1:14" s="54" customFormat="1" ht="27" customHeight="1" x14ac:dyDescent="0.3">
      <c r="A26" s="14" t="s">
        <v>58</v>
      </c>
      <c r="B26" s="47"/>
      <c r="C26" s="48"/>
      <c r="D26" s="49"/>
      <c r="E26" s="48" t="s">
        <v>17</v>
      </c>
      <c r="F26" s="49" t="s">
        <v>59</v>
      </c>
      <c r="G26" s="57"/>
      <c r="H26" s="51">
        <v>3904077.7700000005</v>
      </c>
      <c r="I26" s="51">
        <v>4604608.7300000004</v>
      </c>
      <c r="J26" s="52">
        <f t="shared" si="0"/>
        <v>-700530.96</v>
      </c>
      <c r="K26" s="53">
        <f t="shared" si="1"/>
        <v>-0.15213691348754402</v>
      </c>
      <c r="L26" s="151"/>
      <c r="M26" s="152"/>
      <c r="N26" s="14"/>
    </row>
    <row r="27" spans="1:14" s="35" customFormat="1" ht="27" customHeight="1" x14ac:dyDescent="0.3">
      <c r="A27" s="14" t="s">
        <v>60</v>
      </c>
      <c r="B27" s="28"/>
      <c r="C27" s="29"/>
      <c r="D27" s="30"/>
      <c r="E27" s="29" t="s">
        <v>37</v>
      </c>
      <c r="F27" s="30" t="s">
        <v>61</v>
      </c>
      <c r="G27" s="67"/>
      <c r="H27" s="32">
        <v>3474798</v>
      </c>
      <c r="I27" s="32">
        <v>3972810.9</v>
      </c>
      <c r="J27" s="33">
        <f t="shared" si="0"/>
        <v>-498012.89999999991</v>
      </c>
      <c r="K27" s="34">
        <f t="shared" si="1"/>
        <v>-0.12535529944302154</v>
      </c>
      <c r="L27" s="151"/>
      <c r="M27" s="152"/>
      <c r="N27" s="14"/>
    </row>
    <row r="28" spans="1:14" s="14" customFormat="1" ht="27" customHeight="1" x14ac:dyDescent="0.3">
      <c r="A28" s="14" t="s">
        <v>62</v>
      </c>
      <c r="B28" s="68"/>
      <c r="C28" s="22" t="s">
        <v>31</v>
      </c>
      <c r="D28" s="23" t="s">
        <v>63</v>
      </c>
      <c r="E28" s="23"/>
      <c r="F28" s="23"/>
      <c r="G28" s="24"/>
      <c r="H28" s="25">
        <v>1631510.94</v>
      </c>
      <c r="I28" s="25">
        <v>3123675.3900000006</v>
      </c>
      <c r="J28" s="26">
        <f t="shared" si="0"/>
        <v>-1492164.4500000007</v>
      </c>
      <c r="K28" s="27">
        <f t="shared" si="1"/>
        <v>-0.47769510710906499</v>
      </c>
      <c r="L28" s="151"/>
      <c r="M28" s="152"/>
    </row>
    <row r="29" spans="1:14" s="14" customFormat="1" ht="27" customHeight="1" x14ac:dyDescent="0.3">
      <c r="A29" s="14" t="s">
        <v>64</v>
      </c>
      <c r="B29" s="68"/>
      <c r="C29" s="22" t="s">
        <v>34</v>
      </c>
      <c r="D29" s="23" t="s">
        <v>65</v>
      </c>
      <c r="E29" s="23"/>
      <c r="F29" s="23"/>
      <c r="G29" s="24"/>
      <c r="H29" s="25">
        <v>784334.49</v>
      </c>
      <c r="I29" s="25">
        <v>1363242.17</v>
      </c>
      <c r="J29" s="26">
        <f t="shared" si="0"/>
        <v>-578907.67999999993</v>
      </c>
      <c r="K29" s="27">
        <f t="shared" si="1"/>
        <v>-0.42465505596852243</v>
      </c>
      <c r="L29" s="151"/>
      <c r="M29" s="152"/>
    </row>
    <row r="30" spans="1:14" s="14" customFormat="1" ht="27" customHeight="1" x14ac:dyDescent="0.3">
      <c r="A30" s="14" t="s">
        <v>66</v>
      </c>
      <c r="B30" s="68"/>
      <c r="C30" s="22" t="s">
        <v>67</v>
      </c>
      <c r="D30" s="23" t="s">
        <v>68</v>
      </c>
      <c r="E30" s="23"/>
      <c r="F30" s="23"/>
      <c r="G30" s="24"/>
      <c r="H30" s="25">
        <v>6522353.0999999996</v>
      </c>
      <c r="I30" s="25">
        <v>6442964.8699999992</v>
      </c>
      <c r="J30" s="26">
        <f t="shared" si="0"/>
        <v>79388.230000000447</v>
      </c>
      <c r="K30" s="27">
        <f t="shared" si="1"/>
        <v>1.2321692202552775E-2</v>
      </c>
      <c r="L30" s="151"/>
      <c r="M30" s="152"/>
    </row>
    <row r="31" spans="1:14" s="14" customFormat="1" ht="29.25" customHeight="1" x14ac:dyDescent="0.3">
      <c r="A31" s="14" t="s">
        <v>69</v>
      </c>
      <c r="B31" s="58"/>
      <c r="C31" s="59" t="s">
        <v>70</v>
      </c>
      <c r="D31" s="69" t="s">
        <v>71</v>
      </c>
      <c r="E31" s="70"/>
      <c r="F31" s="70"/>
      <c r="G31" s="71"/>
      <c r="H31" s="62">
        <v>0</v>
      </c>
      <c r="I31" s="62">
        <v>0</v>
      </c>
      <c r="J31" s="63">
        <f t="shared" si="0"/>
        <v>0</v>
      </c>
      <c r="K31" s="64" t="str">
        <f t="shared" si="1"/>
        <v xml:space="preserve">-    </v>
      </c>
      <c r="L31" s="151"/>
      <c r="M31" s="152"/>
    </row>
    <row r="32" spans="1:14" s="14" customFormat="1" ht="27" customHeight="1" x14ac:dyDescent="0.3">
      <c r="A32" s="14" t="s">
        <v>72</v>
      </c>
      <c r="B32" s="68"/>
      <c r="C32" s="22" t="s">
        <v>73</v>
      </c>
      <c r="D32" s="23" t="s">
        <v>74</v>
      </c>
      <c r="E32" s="23"/>
      <c r="F32" s="23"/>
      <c r="G32" s="24"/>
      <c r="H32" s="25">
        <v>658484.91999999993</v>
      </c>
      <c r="I32" s="25">
        <v>704215.17</v>
      </c>
      <c r="J32" s="26">
        <f t="shared" si="0"/>
        <v>-45730.250000000116</v>
      </c>
      <c r="K32" s="27">
        <f t="shared" si="1"/>
        <v>-6.4937893911033065E-2</v>
      </c>
      <c r="L32" s="151"/>
      <c r="M32" s="152"/>
    </row>
    <row r="33" spans="1:14" s="14" customFormat="1" ht="27" customHeight="1" x14ac:dyDescent="0.3">
      <c r="A33" s="14" t="s">
        <v>75</v>
      </c>
      <c r="B33" s="72"/>
      <c r="C33" s="158" t="s">
        <v>76</v>
      </c>
      <c r="D33" s="158"/>
      <c r="E33" s="158"/>
      <c r="F33" s="158"/>
      <c r="G33" s="159"/>
      <c r="H33" s="73">
        <f>H7+H22+H23+H24+SUM(H28:H32)</f>
        <v>213468792.93999994</v>
      </c>
      <c r="I33" s="73">
        <v>205472284.27000001</v>
      </c>
      <c r="J33" s="74">
        <f t="shared" si="0"/>
        <v>7996508.6699999273</v>
      </c>
      <c r="K33" s="75">
        <f t="shared" si="1"/>
        <v>3.8917699768656625E-2</v>
      </c>
      <c r="L33" s="151"/>
      <c r="M33" s="152"/>
    </row>
    <row r="34" spans="1:14" s="35" customFormat="1" ht="9" customHeight="1" x14ac:dyDescent="0.3">
      <c r="B34" s="76"/>
      <c r="C34" s="29"/>
      <c r="D34" s="30"/>
      <c r="E34" s="30"/>
      <c r="F34" s="30"/>
      <c r="G34" s="31"/>
      <c r="H34" s="77"/>
      <c r="I34" s="77"/>
      <c r="J34" s="33"/>
      <c r="K34" s="34"/>
      <c r="L34" s="151"/>
      <c r="M34" s="152"/>
    </row>
    <row r="35" spans="1:14" s="14" customFormat="1" ht="27" customHeight="1" x14ac:dyDescent="0.3">
      <c r="A35" s="14" t="s">
        <v>77</v>
      </c>
      <c r="B35" s="21" t="s">
        <v>78</v>
      </c>
      <c r="C35" s="78" t="s">
        <v>79</v>
      </c>
      <c r="D35" s="79"/>
      <c r="E35" s="79"/>
      <c r="F35" s="79"/>
      <c r="G35" s="80"/>
      <c r="H35" s="25"/>
      <c r="I35" s="25"/>
      <c r="J35" s="26"/>
      <c r="K35" s="27"/>
      <c r="L35" s="151"/>
      <c r="M35" s="152"/>
    </row>
    <row r="36" spans="1:14" s="14" customFormat="1" ht="27" customHeight="1" x14ac:dyDescent="0.3">
      <c r="A36" s="14" t="s">
        <v>80</v>
      </c>
      <c r="B36" s="68"/>
      <c r="C36" s="22" t="s">
        <v>11</v>
      </c>
      <c r="D36" s="23" t="s">
        <v>81</v>
      </c>
      <c r="E36" s="81"/>
      <c r="F36" s="23"/>
      <c r="G36" s="24"/>
      <c r="H36" s="157">
        <f>SUM(H37:H38)</f>
        <v>58063122.169999994</v>
      </c>
      <c r="I36" s="25">
        <v>55313025.030000001</v>
      </c>
      <c r="J36" s="26">
        <f t="shared" si="0"/>
        <v>2750097.1399999931</v>
      </c>
      <c r="K36" s="27">
        <f t="shared" si="1"/>
        <v>4.9718798393478376E-2</v>
      </c>
      <c r="L36" s="151"/>
      <c r="M36" s="152"/>
    </row>
    <row r="37" spans="1:14" s="35" customFormat="1" ht="27" customHeight="1" x14ac:dyDescent="0.3">
      <c r="A37" s="14" t="s">
        <v>82</v>
      </c>
      <c r="B37" s="28"/>
      <c r="C37" s="29"/>
      <c r="D37" s="30"/>
      <c r="E37" s="29" t="s">
        <v>14</v>
      </c>
      <c r="F37" s="30" t="s">
        <v>83</v>
      </c>
      <c r="G37" s="31"/>
      <c r="H37" s="32">
        <v>57663060.809999995</v>
      </c>
      <c r="I37" s="32">
        <v>54829918.18</v>
      </c>
      <c r="J37" s="33">
        <f t="shared" si="0"/>
        <v>2833142.6299999952</v>
      </c>
      <c r="K37" s="34">
        <f t="shared" si="1"/>
        <v>5.1671472875431439E-2</v>
      </c>
      <c r="L37" s="151"/>
      <c r="M37" s="152"/>
      <c r="N37" s="14"/>
    </row>
    <row r="38" spans="1:14" s="35" customFormat="1" ht="27" customHeight="1" x14ac:dyDescent="0.3">
      <c r="A38" s="14" t="s">
        <v>84</v>
      </c>
      <c r="B38" s="28"/>
      <c r="C38" s="29"/>
      <c r="D38" s="30"/>
      <c r="E38" s="29" t="s">
        <v>17</v>
      </c>
      <c r="F38" s="30" t="s">
        <v>85</v>
      </c>
      <c r="G38" s="31"/>
      <c r="H38" s="32">
        <v>400061.36000000004</v>
      </c>
      <c r="I38" s="32">
        <v>483106.85</v>
      </c>
      <c r="J38" s="33">
        <f t="shared" si="0"/>
        <v>-83045.489999999932</v>
      </c>
      <c r="K38" s="34">
        <f t="shared" si="1"/>
        <v>-0.17189880458122242</v>
      </c>
      <c r="L38" s="151"/>
      <c r="M38" s="152"/>
      <c r="N38" s="14"/>
    </row>
    <row r="39" spans="1:14" s="14" customFormat="1" ht="27" customHeight="1" x14ac:dyDescent="0.3">
      <c r="A39" s="14" t="s">
        <v>86</v>
      </c>
      <c r="B39" s="68"/>
      <c r="C39" s="22" t="s">
        <v>22</v>
      </c>
      <c r="D39" s="23" t="s">
        <v>87</v>
      </c>
      <c r="E39" s="81"/>
      <c r="F39" s="23"/>
      <c r="G39" s="24"/>
      <c r="H39" s="157">
        <f>SUM(H40:H56)</f>
        <v>11585269.27</v>
      </c>
      <c r="I39" s="25">
        <v>12845940.029999999</v>
      </c>
      <c r="J39" s="26">
        <f t="shared" si="0"/>
        <v>-1260670.7599999998</v>
      </c>
      <c r="K39" s="27">
        <f t="shared" si="1"/>
        <v>-9.8137680625619408E-2</v>
      </c>
      <c r="L39" s="151"/>
      <c r="M39" s="152"/>
    </row>
    <row r="40" spans="1:14" s="35" customFormat="1" ht="27" customHeight="1" x14ac:dyDescent="0.3">
      <c r="A40" s="14" t="s">
        <v>88</v>
      </c>
      <c r="B40" s="76"/>
      <c r="C40" s="29"/>
      <c r="D40" s="30"/>
      <c r="E40" s="29" t="s">
        <v>14</v>
      </c>
      <c r="F40" s="30" t="s">
        <v>89</v>
      </c>
      <c r="G40" s="31"/>
      <c r="H40" s="32">
        <v>0</v>
      </c>
      <c r="I40" s="32">
        <v>0</v>
      </c>
      <c r="J40" s="33">
        <f t="shared" si="0"/>
        <v>0</v>
      </c>
      <c r="K40" s="34" t="str">
        <f t="shared" si="1"/>
        <v xml:space="preserve">-    </v>
      </c>
      <c r="L40" s="151"/>
      <c r="M40" s="152"/>
      <c r="N40" s="14"/>
    </row>
    <row r="41" spans="1:14" s="35" customFormat="1" ht="27" customHeight="1" x14ac:dyDescent="0.3">
      <c r="A41" s="14" t="s">
        <v>90</v>
      </c>
      <c r="B41" s="76"/>
      <c r="C41" s="29"/>
      <c r="D41" s="30"/>
      <c r="E41" s="29" t="s">
        <v>17</v>
      </c>
      <c r="F41" s="30" t="s">
        <v>91</v>
      </c>
      <c r="G41" s="31"/>
      <c r="H41" s="32">
        <v>0</v>
      </c>
      <c r="I41" s="32">
        <v>0</v>
      </c>
      <c r="J41" s="33">
        <f t="shared" si="0"/>
        <v>0</v>
      </c>
      <c r="K41" s="34" t="str">
        <f t="shared" si="1"/>
        <v xml:space="preserve">-    </v>
      </c>
      <c r="L41" s="151"/>
      <c r="M41" s="152"/>
      <c r="N41" s="14"/>
    </row>
    <row r="42" spans="1:14" s="35" customFormat="1" ht="27" customHeight="1" x14ac:dyDescent="0.3">
      <c r="A42" s="14" t="s">
        <v>92</v>
      </c>
      <c r="B42" s="76"/>
      <c r="C42" s="29"/>
      <c r="D42" s="82"/>
      <c r="E42" s="48" t="s">
        <v>37</v>
      </c>
      <c r="F42" s="49" t="s">
        <v>93</v>
      </c>
      <c r="G42" s="57"/>
      <c r="H42" s="32">
        <v>0</v>
      </c>
      <c r="I42" s="32">
        <v>0</v>
      </c>
      <c r="J42" s="33">
        <f t="shared" si="0"/>
        <v>0</v>
      </c>
      <c r="K42" s="34" t="str">
        <f t="shared" si="1"/>
        <v xml:space="preserve">-    </v>
      </c>
      <c r="L42" s="151"/>
      <c r="M42" s="152"/>
      <c r="N42" s="14"/>
    </row>
    <row r="43" spans="1:14" s="35" customFormat="1" ht="27" customHeight="1" x14ac:dyDescent="0.3">
      <c r="A43" s="14" t="s">
        <v>94</v>
      </c>
      <c r="B43" s="76"/>
      <c r="C43" s="29"/>
      <c r="D43" s="82"/>
      <c r="E43" s="48" t="s">
        <v>48</v>
      </c>
      <c r="F43" s="49" t="s">
        <v>95</v>
      </c>
      <c r="G43" s="57"/>
      <c r="H43" s="32">
        <v>0</v>
      </c>
      <c r="I43" s="32">
        <v>0</v>
      </c>
      <c r="J43" s="33">
        <f t="shared" si="0"/>
        <v>0</v>
      </c>
      <c r="K43" s="34" t="str">
        <f t="shared" si="1"/>
        <v xml:space="preserve">-    </v>
      </c>
      <c r="L43" s="151"/>
      <c r="M43" s="152"/>
      <c r="N43" s="14"/>
    </row>
    <row r="44" spans="1:14" s="35" customFormat="1" ht="27" customHeight="1" x14ac:dyDescent="0.3">
      <c r="A44" s="14" t="s">
        <v>96</v>
      </c>
      <c r="B44" s="76"/>
      <c r="C44" s="29"/>
      <c r="D44" s="82"/>
      <c r="E44" s="48" t="s">
        <v>97</v>
      </c>
      <c r="F44" s="49" t="s">
        <v>98</v>
      </c>
      <c r="G44" s="57"/>
      <c r="H44" s="32">
        <v>0</v>
      </c>
      <c r="I44" s="32">
        <v>0</v>
      </c>
      <c r="J44" s="33">
        <f t="shared" si="0"/>
        <v>0</v>
      </c>
      <c r="K44" s="34" t="str">
        <f t="shared" si="1"/>
        <v xml:space="preserve">-    </v>
      </c>
      <c r="L44" s="151"/>
      <c r="M44" s="152"/>
      <c r="N44" s="14"/>
    </row>
    <row r="45" spans="1:14" s="35" customFormat="1" ht="27" customHeight="1" x14ac:dyDescent="0.3">
      <c r="A45" s="14" t="s">
        <v>99</v>
      </c>
      <c r="B45" s="83"/>
      <c r="C45" s="48"/>
      <c r="D45" s="84"/>
      <c r="E45" s="48" t="s">
        <v>100</v>
      </c>
      <c r="F45" s="49" t="s">
        <v>101</v>
      </c>
      <c r="G45" s="57"/>
      <c r="H45" s="51">
        <v>0</v>
      </c>
      <c r="I45" s="51">
        <v>0</v>
      </c>
      <c r="J45" s="52">
        <f t="shared" si="0"/>
        <v>0</v>
      </c>
      <c r="K45" s="53" t="str">
        <f t="shared" si="1"/>
        <v xml:space="preserve">-    </v>
      </c>
      <c r="L45" s="151"/>
      <c r="M45" s="152"/>
      <c r="N45" s="14"/>
    </row>
    <row r="46" spans="1:14" s="35" customFormat="1" ht="27" customHeight="1" x14ac:dyDescent="0.3">
      <c r="A46" s="14" t="s">
        <v>102</v>
      </c>
      <c r="B46" s="76"/>
      <c r="C46" s="29"/>
      <c r="D46" s="82"/>
      <c r="E46" s="48" t="s">
        <v>103</v>
      </c>
      <c r="F46" s="49" t="s">
        <v>104</v>
      </c>
      <c r="G46" s="57"/>
      <c r="H46" s="32">
        <v>0</v>
      </c>
      <c r="I46" s="32">
        <v>0</v>
      </c>
      <c r="J46" s="33">
        <f t="shared" si="0"/>
        <v>0</v>
      </c>
      <c r="K46" s="34" t="str">
        <f t="shared" si="1"/>
        <v xml:space="preserve">-    </v>
      </c>
      <c r="L46" s="151"/>
      <c r="M46" s="152"/>
      <c r="N46" s="14"/>
    </row>
    <row r="47" spans="1:14" s="35" customFormat="1" ht="27" customHeight="1" x14ac:dyDescent="0.3">
      <c r="A47" s="14" t="s">
        <v>105</v>
      </c>
      <c r="B47" s="76"/>
      <c r="C47" s="29"/>
      <c r="D47" s="82"/>
      <c r="E47" s="48" t="s">
        <v>106</v>
      </c>
      <c r="F47" s="49" t="s">
        <v>107</v>
      </c>
      <c r="G47" s="57"/>
      <c r="H47" s="32">
        <v>0</v>
      </c>
      <c r="I47" s="32">
        <v>0</v>
      </c>
      <c r="J47" s="63">
        <f t="shared" si="0"/>
        <v>0</v>
      </c>
      <c r="K47" s="64" t="str">
        <f t="shared" si="1"/>
        <v xml:space="preserve">-    </v>
      </c>
      <c r="L47" s="151"/>
      <c r="M47" s="152"/>
      <c r="N47" s="14"/>
    </row>
    <row r="48" spans="1:14" s="35" customFormat="1" ht="27" customHeight="1" x14ac:dyDescent="0.3">
      <c r="A48" s="14" t="s">
        <v>108</v>
      </c>
      <c r="B48" s="76"/>
      <c r="C48" s="29"/>
      <c r="D48" s="82"/>
      <c r="E48" s="48" t="s">
        <v>109</v>
      </c>
      <c r="F48" s="49" t="s">
        <v>110</v>
      </c>
      <c r="G48" s="57"/>
      <c r="H48" s="32">
        <v>0</v>
      </c>
      <c r="I48" s="32">
        <v>0</v>
      </c>
      <c r="J48" s="63">
        <f t="shared" si="0"/>
        <v>0</v>
      </c>
      <c r="K48" s="64" t="str">
        <f t="shared" si="1"/>
        <v xml:space="preserve">-    </v>
      </c>
      <c r="L48" s="151"/>
      <c r="M48" s="152"/>
      <c r="N48" s="14"/>
    </row>
    <row r="49" spans="1:14" s="35" customFormat="1" ht="27" customHeight="1" x14ac:dyDescent="0.3">
      <c r="A49" s="14" t="s">
        <v>111</v>
      </c>
      <c r="B49" s="76"/>
      <c r="C49" s="29"/>
      <c r="D49" s="82"/>
      <c r="E49" s="48" t="s">
        <v>112</v>
      </c>
      <c r="F49" s="49" t="s">
        <v>113</v>
      </c>
      <c r="G49" s="57"/>
      <c r="H49" s="32">
        <v>0</v>
      </c>
      <c r="I49" s="32">
        <v>0</v>
      </c>
      <c r="J49" s="63">
        <f t="shared" si="0"/>
        <v>0</v>
      </c>
      <c r="K49" s="64" t="str">
        <f t="shared" si="1"/>
        <v xml:space="preserve">-    </v>
      </c>
      <c r="L49" s="151"/>
      <c r="M49" s="152"/>
      <c r="N49" s="14"/>
    </row>
    <row r="50" spans="1:14" s="35" customFormat="1" ht="27" customHeight="1" x14ac:dyDescent="0.3">
      <c r="A50" s="14" t="s">
        <v>114</v>
      </c>
      <c r="B50" s="76"/>
      <c r="C50" s="29"/>
      <c r="D50" s="82"/>
      <c r="E50" s="48" t="s">
        <v>115</v>
      </c>
      <c r="F50" s="49" t="s">
        <v>116</v>
      </c>
      <c r="G50" s="57"/>
      <c r="H50" s="32">
        <v>656346.9</v>
      </c>
      <c r="I50" s="32">
        <v>0</v>
      </c>
      <c r="J50" s="33">
        <f t="shared" si="0"/>
        <v>656346.9</v>
      </c>
      <c r="K50" s="34" t="str">
        <f t="shared" si="1"/>
        <v xml:space="preserve">-    </v>
      </c>
      <c r="L50" s="151"/>
      <c r="M50" s="152"/>
      <c r="N50" s="14"/>
    </row>
    <row r="51" spans="1:14" s="35" customFormat="1" ht="27" customHeight="1" x14ac:dyDescent="0.3">
      <c r="A51" s="14" t="s">
        <v>117</v>
      </c>
      <c r="B51" s="76"/>
      <c r="C51" s="29"/>
      <c r="D51" s="82"/>
      <c r="E51" s="48" t="s">
        <v>118</v>
      </c>
      <c r="F51" s="49" t="s">
        <v>119</v>
      </c>
      <c r="G51" s="57"/>
      <c r="H51" s="32">
        <v>0</v>
      </c>
      <c r="I51" s="32">
        <v>0</v>
      </c>
      <c r="J51" s="33">
        <f t="shared" si="0"/>
        <v>0</v>
      </c>
      <c r="K51" s="34" t="str">
        <f t="shared" si="1"/>
        <v xml:space="preserve">-    </v>
      </c>
      <c r="L51" s="151"/>
      <c r="M51" s="152"/>
      <c r="N51" s="14"/>
    </row>
    <row r="52" spans="1:14" s="35" customFormat="1" ht="27" customHeight="1" x14ac:dyDescent="0.3">
      <c r="A52" s="14" t="s">
        <v>120</v>
      </c>
      <c r="B52" s="76"/>
      <c r="C52" s="29"/>
      <c r="D52" s="82"/>
      <c r="E52" s="48" t="s">
        <v>121</v>
      </c>
      <c r="F52" s="49" t="s">
        <v>122</v>
      </c>
      <c r="G52" s="57"/>
      <c r="H52" s="32">
        <v>2941819.89</v>
      </c>
      <c r="I52" s="32">
        <v>3584573.8599999994</v>
      </c>
      <c r="J52" s="52">
        <f t="shared" si="0"/>
        <v>-642753.96999999927</v>
      </c>
      <c r="K52" s="53">
        <f t="shared" si="1"/>
        <v>-0.17931112458650786</v>
      </c>
      <c r="L52" s="151"/>
      <c r="M52" s="152"/>
      <c r="N52" s="14"/>
    </row>
    <row r="53" spans="1:14" s="35" customFormat="1" ht="27" customHeight="1" x14ac:dyDescent="0.3">
      <c r="A53" s="14" t="s">
        <v>123</v>
      </c>
      <c r="B53" s="76"/>
      <c r="C53" s="29"/>
      <c r="D53" s="82"/>
      <c r="E53" s="48" t="s">
        <v>124</v>
      </c>
      <c r="F53" s="49" t="s">
        <v>125</v>
      </c>
      <c r="G53" s="57"/>
      <c r="H53" s="32">
        <v>653769.80000000005</v>
      </c>
      <c r="I53" s="32">
        <v>1826386.02</v>
      </c>
      <c r="J53" s="52">
        <f t="shared" si="0"/>
        <v>-1172616.22</v>
      </c>
      <c r="K53" s="53">
        <f t="shared" si="1"/>
        <v>-0.64204182859437342</v>
      </c>
      <c r="L53" s="151"/>
      <c r="M53" s="152"/>
      <c r="N53" s="14"/>
    </row>
    <row r="54" spans="1:14" s="35" customFormat="1" ht="27" customHeight="1" x14ac:dyDescent="0.3">
      <c r="A54" s="14" t="s">
        <v>126</v>
      </c>
      <c r="B54" s="76"/>
      <c r="C54" s="85"/>
      <c r="D54" s="86"/>
      <c r="E54" s="48" t="s">
        <v>127</v>
      </c>
      <c r="F54" s="87" t="s">
        <v>128</v>
      </c>
      <c r="G54" s="50"/>
      <c r="H54" s="32">
        <v>2013464.5300000003</v>
      </c>
      <c r="I54" s="32">
        <v>1211124.9699999997</v>
      </c>
      <c r="J54" s="33">
        <f t="shared" si="0"/>
        <v>802339.56000000052</v>
      </c>
      <c r="K54" s="34">
        <f t="shared" si="1"/>
        <v>0.6624746247284462</v>
      </c>
      <c r="L54" s="151"/>
      <c r="M54" s="152"/>
      <c r="N54" s="14"/>
    </row>
    <row r="55" spans="1:14" s="35" customFormat="1" ht="27" customHeight="1" x14ac:dyDescent="0.3">
      <c r="A55" s="14" t="s">
        <v>129</v>
      </c>
      <c r="B55" s="76"/>
      <c r="C55" s="85"/>
      <c r="D55" s="86"/>
      <c r="E55" s="48" t="s">
        <v>130</v>
      </c>
      <c r="F55" s="87" t="s">
        <v>131</v>
      </c>
      <c r="G55" s="50"/>
      <c r="H55" s="88">
        <v>5319868.1500000004</v>
      </c>
      <c r="I55" s="88">
        <v>6223855.1800000006</v>
      </c>
      <c r="J55" s="52">
        <f t="shared" si="0"/>
        <v>-903987.03000000026</v>
      </c>
      <c r="K55" s="53">
        <f t="shared" si="1"/>
        <v>-0.14524551164122687</v>
      </c>
      <c r="L55" s="151"/>
      <c r="M55" s="152"/>
      <c r="N55" s="14"/>
    </row>
    <row r="56" spans="1:14" s="35" customFormat="1" ht="27" customHeight="1" x14ac:dyDescent="0.3">
      <c r="A56" s="14" t="s">
        <v>132</v>
      </c>
      <c r="B56" s="76"/>
      <c r="C56" s="85"/>
      <c r="D56" s="86"/>
      <c r="E56" s="48" t="s">
        <v>133</v>
      </c>
      <c r="F56" s="87" t="s">
        <v>134</v>
      </c>
      <c r="G56" s="50"/>
      <c r="H56" s="32">
        <v>0</v>
      </c>
      <c r="I56" s="32">
        <v>0</v>
      </c>
      <c r="J56" s="52">
        <f t="shared" si="0"/>
        <v>0</v>
      </c>
      <c r="K56" s="53" t="str">
        <f t="shared" si="1"/>
        <v xml:space="preserve">-    </v>
      </c>
      <c r="L56" s="151"/>
      <c r="M56" s="152"/>
      <c r="N56" s="14"/>
    </row>
    <row r="57" spans="1:14" s="35" customFormat="1" ht="27" customHeight="1" x14ac:dyDescent="0.3">
      <c r="A57" s="14" t="s">
        <v>135</v>
      </c>
      <c r="B57" s="76"/>
      <c r="C57" s="22" t="s">
        <v>25</v>
      </c>
      <c r="D57" s="23" t="s">
        <v>136</v>
      </c>
      <c r="E57" s="89"/>
      <c r="F57" s="90"/>
      <c r="G57" s="91"/>
      <c r="H57" s="157">
        <f>SUM(H58:H60)</f>
        <v>24087239.669999998</v>
      </c>
      <c r="I57" s="25">
        <v>23334172.240000002</v>
      </c>
      <c r="J57" s="63">
        <f t="shared" si="0"/>
        <v>753067.42999999598</v>
      </c>
      <c r="K57" s="64">
        <f t="shared" si="1"/>
        <v>3.2273158107107375E-2</v>
      </c>
      <c r="L57" s="151"/>
      <c r="M57" s="152"/>
      <c r="N57" s="14"/>
    </row>
    <row r="58" spans="1:14" s="54" customFormat="1" ht="27" customHeight="1" x14ac:dyDescent="0.3">
      <c r="A58" s="14" t="s">
        <v>137</v>
      </c>
      <c r="B58" s="83"/>
      <c r="C58" s="59"/>
      <c r="D58" s="60"/>
      <c r="E58" s="48" t="s">
        <v>14</v>
      </c>
      <c r="F58" s="87" t="s">
        <v>138</v>
      </c>
      <c r="G58" s="92"/>
      <c r="H58" s="51">
        <v>23911216.280000001</v>
      </c>
      <c r="I58" s="51">
        <v>23286425.050000004</v>
      </c>
      <c r="J58" s="52">
        <f t="shared" si="0"/>
        <v>624791.22999999672</v>
      </c>
      <c r="K58" s="53">
        <f t="shared" si="1"/>
        <v>2.683070624445192E-2</v>
      </c>
      <c r="L58" s="151"/>
      <c r="M58" s="152"/>
      <c r="N58" s="14"/>
    </row>
    <row r="59" spans="1:14" s="54" customFormat="1" ht="27" customHeight="1" x14ac:dyDescent="0.3">
      <c r="A59" s="14" t="s">
        <v>139</v>
      </c>
      <c r="B59" s="83"/>
      <c r="C59" s="93"/>
      <c r="D59" s="48"/>
      <c r="E59" s="48" t="s">
        <v>17</v>
      </c>
      <c r="F59" s="87" t="s">
        <v>140</v>
      </c>
      <c r="G59" s="92"/>
      <c r="H59" s="51">
        <v>171383.49000000005</v>
      </c>
      <c r="I59" s="51">
        <v>44398.899999999994</v>
      </c>
      <c r="J59" s="52">
        <f t="shared" si="0"/>
        <v>126984.59000000005</v>
      </c>
      <c r="K59" s="53">
        <f t="shared" si="1"/>
        <v>2.8600841462288495</v>
      </c>
      <c r="L59" s="151"/>
      <c r="M59" s="152"/>
      <c r="N59" s="14"/>
    </row>
    <row r="60" spans="1:14" s="54" customFormat="1" ht="27" customHeight="1" x14ac:dyDescent="0.3">
      <c r="A60" s="14" t="s">
        <v>141</v>
      </c>
      <c r="B60" s="94"/>
      <c r="C60" s="95"/>
      <c r="D60" s="96"/>
      <c r="E60" s="96" t="s">
        <v>37</v>
      </c>
      <c r="F60" s="97" t="s">
        <v>142</v>
      </c>
      <c r="G60" s="98"/>
      <c r="H60" s="99">
        <v>4639.8999999999996</v>
      </c>
      <c r="I60" s="99">
        <v>3348.29</v>
      </c>
      <c r="J60" s="100">
        <f t="shared" si="0"/>
        <v>1291.6099999999997</v>
      </c>
      <c r="K60" s="101">
        <f t="shared" si="1"/>
        <v>0.38575213019182919</v>
      </c>
      <c r="L60" s="151"/>
      <c r="M60" s="152"/>
      <c r="N60" s="14"/>
    </row>
    <row r="61" spans="1:14" s="54" customFormat="1" ht="27" customHeight="1" x14ac:dyDescent="0.3">
      <c r="A61" s="14" t="s">
        <v>143</v>
      </c>
      <c r="B61" s="83"/>
      <c r="C61" s="59" t="s">
        <v>28</v>
      </c>
      <c r="D61" s="102" t="s">
        <v>144</v>
      </c>
      <c r="E61" s="48"/>
      <c r="F61" s="103"/>
      <c r="G61" s="104"/>
      <c r="H61" s="62">
        <v>8124179.0599999996</v>
      </c>
      <c r="I61" s="62">
        <v>6736815.3599999994</v>
      </c>
      <c r="J61" s="63">
        <f t="shared" si="0"/>
        <v>1387363.7000000002</v>
      </c>
      <c r="K61" s="64">
        <f t="shared" si="1"/>
        <v>0.20593761679108871</v>
      </c>
      <c r="L61" s="151"/>
      <c r="M61" s="152"/>
      <c r="N61" s="14"/>
    </row>
    <row r="62" spans="1:14" s="14" customFormat="1" ht="27" customHeight="1" x14ac:dyDescent="0.3">
      <c r="A62" s="14" t="s">
        <v>145</v>
      </c>
      <c r="B62" s="83"/>
      <c r="C62" s="22" t="s">
        <v>31</v>
      </c>
      <c r="D62" s="105" t="s">
        <v>146</v>
      </c>
      <c r="E62" s="22"/>
      <c r="F62" s="90"/>
      <c r="G62" s="91"/>
      <c r="H62" s="25">
        <v>1085880.69</v>
      </c>
      <c r="I62" s="25">
        <v>1048694.01</v>
      </c>
      <c r="J62" s="26">
        <f t="shared" si="0"/>
        <v>37186.679999999935</v>
      </c>
      <c r="K62" s="27">
        <f t="shared" si="1"/>
        <v>3.5459990850906009E-2</v>
      </c>
      <c r="L62" s="151"/>
      <c r="M62" s="152"/>
    </row>
    <row r="63" spans="1:14" s="14" customFormat="1" ht="27" customHeight="1" x14ac:dyDescent="0.3">
      <c r="A63" s="14" t="s">
        <v>147</v>
      </c>
      <c r="B63" s="83"/>
      <c r="C63" s="22" t="s">
        <v>34</v>
      </c>
      <c r="D63" s="105" t="s">
        <v>148</v>
      </c>
      <c r="E63" s="79"/>
      <c r="F63" s="105"/>
      <c r="G63" s="106"/>
      <c r="H63" s="157">
        <f>SUM(H64:H68)</f>
        <v>89014008.029999971</v>
      </c>
      <c r="I63" s="25">
        <v>87144301.470000014</v>
      </c>
      <c r="J63" s="26">
        <f t="shared" si="0"/>
        <v>1869706.5599999577</v>
      </c>
      <c r="K63" s="27">
        <f t="shared" si="1"/>
        <v>2.1455293443870409E-2</v>
      </c>
      <c r="L63" s="151"/>
      <c r="M63" s="152"/>
    </row>
    <row r="64" spans="1:14" s="35" customFormat="1" ht="27" customHeight="1" x14ac:dyDescent="0.3">
      <c r="A64" s="14" t="s">
        <v>149</v>
      </c>
      <c r="B64" s="76"/>
      <c r="C64" s="29"/>
      <c r="D64" s="107"/>
      <c r="E64" s="29" t="s">
        <v>14</v>
      </c>
      <c r="F64" s="30" t="s">
        <v>150</v>
      </c>
      <c r="G64" s="108"/>
      <c r="H64" s="32">
        <v>44085627.679999992</v>
      </c>
      <c r="I64" s="32">
        <v>43592290.120000012</v>
      </c>
      <c r="J64" s="33">
        <f t="shared" si="0"/>
        <v>493337.55999998003</v>
      </c>
      <c r="K64" s="34">
        <f t="shared" si="1"/>
        <v>1.1317082875020559E-2</v>
      </c>
      <c r="L64" s="151"/>
      <c r="M64" s="152"/>
      <c r="N64" s="14"/>
    </row>
    <row r="65" spans="1:14" s="35" customFormat="1" ht="27" customHeight="1" x14ac:dyDescent="0.3">
      <c r="A65" s="14" t="s">
        <v>151</v>
      </c>
      <c r="B65" s="76"/>
      <c r="C65" s="29"/>
      <c r="D65" s="107"/>
      <c r="E65" s="29" t="s">
        <v>17</v>
      </c>
      <c r="F65" s="30" t="s">
        <v>152</v>
      </c>
      <c r="G65" s="108"/>
      <c r="H65" s="32">
        <v>1124966.95</v>
      </c>
      <c r="I65" s="32">
        <v>1203555.7899999998</v>
      </c>
      <c r="J65" s="33">
        <f t="shared" si="0"/>
        <v>-78588.839999999851</v>
      </c>
      <c r="K65" s="34">
        <f t="shared" si="1"/>
        <v>-6.5297214016144495E-2</v>
      </c>
      <c r="L65" s="151"/>
      <c r="M65" s="152"/>
      <c r="N65" s="14"/>
    </row>
    <row r="66" spans="1:14" s="35" customFormat="1" ht="27" customHeight="1" x14ac:dyDescent="0.3">
      <c r="A66" s="14" t="s">
        <v>153</v>
      </c>
      <c r="B66" s="76"/>
      <c r="C66" s="29"/>
      <c r="D66" s="107"/>
      <c r="E66" s="29" t="s">
        <v>37</v>
      </c>
      <c r="F66" s="30" t="s">
        <v>154</v>
      </c>
      <c r="G66" s="108"/>
      <c r="H66" s="32">
        <v>37507888.239999987</v>
      </c>
      <c r="I66" s="32">
        <v>36018925.610000007</v>
      </c>
      <c r="J66" s="33">
        <f t="shared" si="0"/>
        <v>1488962.6299999803</v>
      </c>
      <c r="K66" s="34">
        <f t="shared" si="1"/>
        <v>4.1338341018883604E-2</v>
      </c>
      <c r="L66" s="151"/>
      <c r="M66" s="152"/>
      <c r="N66" s="14"/>
    </row>
    <row r="67" spans="1:14" s="35" customFormat="1" ht="27" customHeight="1" x14ac:dyDescent="0.3">
      <c r="A67" s="14" t="s">
        <v>155</v>
      </c>
      <c r="B67" s="76"/>
      <c r="C67" s="29"/>
      <c r="D67" s="107"/>
      <c r="E67" s="29" t="s">
        <v>48</v>
      </c>
      <c r="F67" s="30" t="s">
        <v>156</v>
      </c>
      <c r="G67" s="108"/>
      <c r="H67" s="32">
        <v>1128669.5800000003</v>
      </c>
      <c r="I67" s="32">
        <v>973640.27</v>
      </c>
      <c r="J67" s="33">
        <f t="shared" si="0"/>
        <v>155029.31000000029</v>
      </c>
      <c r="K67" s="34">
        <f t="shared" si="1"/>
        <v>0.15922647694101671</v>
      </c>
      <c r="L67" s="151"/>
      <c r="M67" s="152"/>
      <c r="N67" s="14"/>
    </row>
    <row r="68" spans="1:14" s="35" customFormat="1" ht="27" customHeight="1" x14ac:dyDescent="0.3">
      <c r="A68" s="14" t="s">
        <v>157</v>
      </c>
      <c r="B68" s="76"/>
      <c r="C68" s="29"/>
      <c r="D68" s="107"/>
      <c r="E68" s="29" t="s">
        <v>97</v>
      </c>
      <c r="F68" s="30" t="s">
        <v>158</v>
      </c>
      <c r="G68" s="108"/>
      <c r="H68" s="32">
        <v>5166855.58</v>
      </c>
      <c r="I68" s="32">
        <v>5355889.6800000016</v>
      </c>
      <c r="J68" s="33">
        <f t="shared" si="0"/>
        <v>-189034.10000000149</v>
      </c>
      <c r="K68" s="34">
        <f t="shared" si="1"/>
        <v>-3.5294621677121892E-2</v>
      </c>
      <c r="L68" s="151"/>
      <c r="M68" s="152"/>
      <c r="N68" s="14"/>
    </row>
    <row r="69" spans="1:14" s="35" customFormat="1" ht="27" customHeight="1" x14ac:dyDescent="0.3">
      <c r="A69" s="14" t="s">
        <v>159</v>
      </c>
      <c r="B69" s="76"/>
      <c r="C69" s="22" t="s">
        <v>67</v>
      </c>
      <c r="D69" s="105" t="s">
        <v>160</v>
      </c>
      <c r="E69" s="109"/>
      <c r="F69" s="90"/>
      <c r="G69" s="91"/>
      <c r="H69" s="25">
        <v>3290099.69</v>
      </c>
      <c r="I69" s="25">
        <v>1394769.6199999999</v>
      </c>
      <c r="J69" s="63">
        <f t="shared" si="0"/>
        <v>1895330.07</v>
      </c>
      <c r="K69" s="64">
        <f t="shared" si="1"/>
        <v>1.3588839639337715</v>
      </c>
      <c r="L69" s="151"/>
      <c r="M69" s="152"/>
      <c r="N69" s="14"/>
    </row>
    <row r="70" spans="1:14" s="14" customFormat="1" ht="27" customHeight="1" x14ac:dyDescent="0.3">
      <c r="A70" s="14" t="s">
        <v>161</v>
      </c>
      <c r="B70" s="76"/>
      <c r="C70" s="22" t="s">
        <v>70</v>
      </c>
      <c r="D70" s="105" t="s">
        <v>162</v>
      </c>
      <c r="E70" s="79"/>
      <c r="F70" s="105"/>
      <c r="G70" s="106"/>
      <c r="H70" s="157">
        <f>SUM(H71:H73)</f>
        <v>6943931.3899999997</v>
      </c>
      <c r="I70" s="25">
        <v>6916999.2599999998</v>
      </c>
      <c r="J70" s="26">
        <f t="shared" si="0"/>
        <v>26932.129999999888</v>
      </c>
      <c r="K70" s="27">
        <f t="shared" si="1"/>
        <v>3.8936147001987519E-3</v>
      </c>
      <c r="L70" s="151"/>
      <c r="M70" s="152"/>
    </row>
    <row r="71" spans="1:14" s="54" customFormat="1" ht="27" customHeight="1" x14ac:dyDescent="0.3">
      <c r="A71" s="14" t="s">
        <v>163</v>
      </c>
      <c r="B71" s="83"/>
      <c r="C71" s="48"/>
      <c r="D71" s="103"/>
      <c r="E71" s="48" t="s">
        <v>14</v>
      </c>
      <c r="F71" s="49" t="s">
        <v>164</v>
      </c>
      <c r="G71" s="110"/>
      <c r="H71" s="51">
        <v>8951.1200000000008</v>
      </c>
      <c r="I71" s="51">
        <v>8951.14</v>
      </c>
      <c r="J71" s="52">
        <f t="shared" si="0"/>
        <v>-1.9999999998617568E-2</v>
      </c>
      <c r="K71" s="53">
        <f t="shared" si="1"/>
        <v>-2.234352272293537E-6</v>
      </c>
      <c r="L71" s="151"/>
      <c r="M71" s="152"/>
      <c r="N71" s="14"/>
    </row>
    <row r="72" spans="1:14" s="65" customFormat="1" ht="27" customHeight="1" x14ac:dyDescent="0.3">
      <c r="A72" s="14" t="s">
        <v>165</v>
      </c>
      <c r="B72" s="58"/>
      <c r="C72" s="59"/>
      <c r="D72" s="102"/>
      <c r="E72" s="48" t="s">
        <v>17</v>
      </c>
      <c r="F72" s="49" t="s">
        <v>166</v>
      </c>
      <c r="G72" s="104"/>
      <c r="H72" s="51">
        <v>3216291.33</v>
      </c>
      <c r="I72" s="51">
        <v>3146588.29</v>
      </c>
      <c r="J72" s="52">
        <f t="shared" si="0"/>
        <v>69703.040000000037</v>
      </c>
      <c r="K72" s="53">
        <f t="shared" si="1"/>
        <v>2.2151941587502711E-2</v>
      </c>
      <c r="L72" s="151"/>
      <c r="M72" s="152"/>
      <c r="N72" s="14"/>
    </row>
    <row r="73" spans="1:14" s="65" customFormat="1" ht="27" customHeight="1" x14ac:dyDescent="0.3">
      <c r="A73" s="14" t="s">
        <v>167</v>
      </c>
      <c r="B73" s="58"/>
      <c r="C73" s="59"/>
      <c r="D73" s="102"/>
      <c r="E73" s="48" t="s">
        <v>37</v>
      </c>
      <c r="F73" s="49" t="s">
        <v>168</v>
      </c>
      <c r="G73" s="104"/>
      <c r="H73" s="51">
        <v>3718688.9399999995</v>
      </c>
      <c r="I73" s="51">
        <v>3761459.83</v>
      </c>
      <c r="J73" s="52">
        <f t="shared" si="0"/>
        <v>-42770.890000000596</v>
      </c>
      <c r="K73" s="53">
        <f t="shared" si="1"/>
        <v>-1.1370821950264081E-2</v>
      </c>
      <c r="L73" s="151"/>
      <c r="M73" s="152"/>
      <c r="N73" s="14"/>
    </row>
    <row r="74" spans="1:14" s="65" customFormat="1" ht="27" customHeight="1" x14ac:dyDescent="0.3">
      <c r="A74" s="14" t="s">
        <v>169</v>
      </c>
      <c r="B74" s="58"/>
      <c r="C74" s="59" t="s">
        <v>73</v>
      </c>
      <c r="D74" s="102" t="s">
        <v>170</v>
      </c>
      <c r="E74" s="111"/>
      <c r="F74" s="102"/>
      <c r="G74" s="104"/>
      <c r="H74" s="62">
        <v>0</v>
      </c>
      <c r="I74" s="62">
        <v>0</v>
      </c>
      <c r="J74" s="63">
        <f t="shared" si="0"/>
        <v>0</v>
      </c>
      <c r="K74" s="64" t="str">
        <f t="shared" si="1"/>
        <v xml:space="preserve">-    </v>
      </c>
      <c r="L74" s="151"/>
      <c r="M74" s="152"/>
      <c r="N74" s="14"/>
    </row>
    <row r="75" spans="1:14" s="14" customFormat="1" ht="27" customHeight="1" x14ac:dyDescent="0.3">
      <c r="A75" s="14" t="s">
        <v>171</v>
      </c>
      <c r="B75" s="58"/>
      <c r="C75" s="22" t="s">
        <v>172</v>
      </c>
      <c r="D75" s="105" t="s">
        <v>173</v>
      </c>
      <c r="E75" s="79"/>
      <c r="F75" s="105"/>
      <c r="G75" s="106"/>
      <c r="H75" s="157">
        <f>SUM(H76:H77)</f>
        <v>-652969.87000000011</v>
      </c>
      <c r="I75" s="25">
        <v>-822116.4300000018</v>
      </c>
      <c r="J75" s="26">
        <f t="shared" si="0"/>
        <v>169146.56000000169</v>
      </c>
      <c r="K75" s="27">
        <f t="shared" si="1"/>
        <v>-0.20574526165351217</v>
      </c>
      <c r="L75" s="151"/>
      <c r="M75" s="152"/>
    </row>
    <row r="76" spans="1:14" s="35" customFormat="1" ht="27" customHeight="1" x14ac:dyDescent="0.3">
      <c r="A76" s="14" t="s">
        <v>174</v>
      </c>
      <c r="B76" s="112"/>
      <c r="C76" s="85"/>
      <c r="D76" s="107"/>
      <c r="E76" s="29" t="s">
        <v>14</v>
      </c>
      <c r="F76" s="107" t="s">
        <v>175</v>
      </c>
      <c r="G76" s="108"/>
      <c r="H76" s="32">
        <v>-671352.13000000012</v>
      </c>
      <c r="I76" s="32">
        <v>-826267.55000000179</v>
      </c>
      <c r="J76" s="33">
        <f t="shared" si="0"/>
        <v>154915.42000000167</v>
      </c>
      <c r="K76" s="34">
        <f t="shared" si="1"/>
        <v>-0.18748820524296439</v>
      </c>
      <c r="L76" s="151"/>
      <c r="M76" s="152"/>
      <c r="N76" s="14"/>
    </row>
    <row r="77" spans="1:14" s="35" customFormat="1" ht="27" customHeight="1" x14ac:dyDescent="0.3">
      <c r="A77" s="14" t="s">
        <v>176</v>
      </c>
      <c r="B77" s="112"/>
      <c r="C77" s="85"/>
      <c r="D77" s="107"/>
      <c r="E77" s="29" t="s">
        <v>17</v>
      </c>
      <c r="F77" s="107" t="s">
        <v>177</v>
      </c>
      <c r="G77" s="108"/>
      <c r="H77" s="32">
        <v>18382.260000000002</v>
      </c>
      <c r="I77" s="32">
        <v>4151.1199999999881</v>
      </c>
      <c r="J77" s="33">
        <f t="shared" si="0"/>
        <v>14231.140000000014</v>
      </c>
      <c r="K77" s="34">
        <f t="shared" si="1"/>
        <v>3.4282651429012061</v>
      </c>
      <c r="L77" s="151"/>
      <c r="M77" s="152"/>
      <c r="N77" s="14"/>
    </row>
    <row r="78" spans="1:14" s="14" customFormat="1" ht="27" customHeight="1" x14ac:dyDescent="0.3">
      <c r="A78" s="14" t="s">
        <v>178</v>
      </c>
      <c r="B78" s="112"/>
      <c r="C78" s="22" t="s">
        <v>179</v>
      </c>
      <c r="D78" s="105" t="s">
        <v>180</v>
      </c>
      <c r="E78" s="79"/>
      <c r="F78" s="105"/>
      <c r="G78" s="106"/>
      <c r="H78" s="157">
        <f>SUM(H79:H82)</f>
        <v>5530071.6799999997</v>
      </c>
      <c r="I78" s="25">
        <v>5538680.1800000006</v>
      </c>
      <c r="J78" s="26">
        <f t="shared" si="0"/>
        <v>-8608.5000000009313</v>
      </c>
      <c r="K78" s="27">
        <f t="shared" si="1"/>
        <v>-1.5542511429141464E-3</v>
      </c>
      <c r="L78" s="151"/>
      <c r="M78" s="152"/>
    </row>
    <row r="79" spans="1:14" s="35" customFormat="1" ht="27" customHeight="1" x14ac:dyDescent="0.3">
      <c r="A79" s="14" t="s">
        <v>181</v>
      </c>
      <c r="B79" s="113"/>
      <c r="C79" s="85"/>
      <c r="D79" s="107"/>
      <c r="E79" s="29" t="s">
        <v>14</v>
      </c>
      <c r="F79" s="107" t="s">
        <v>182</v>
      </c>
      <c r="G79" s="108"/>
      <c r="H79" s="32">
        <v>3424000</v>
      </c>
      <c r="I79" s="32">
        <v>4288000</v>
      </c>
      <c r="J79" s="33">
        <f t="shared" si="0"/>
        <v>-864000</v>
      </c>
      <c r="K79" s="34">
        <f t="shared" si="1"/>
        <v>-0.20149253731343283</v>
      </c>
      <c r="L79" s="151"/>
      <c r="M79" s="152"/>
      <c r="N79" s="14"/>
    </row>
    <row r="80" spans="1:14" s="35" customFormat="1" ht="27" customHeight="1" x14ac:dyDescent="0.3">
      <c r="A80" s="14" t="s">
        <v>183</v>
      </c>
      <c r="B80" s="113"/>
      <c r="C80" s="85"/>
      <c r="D80" s="107"/>
      <c r="E80" s="29" t="s">
        <v>17</v>
      </c>
      <c r="F80" s="107" t="s">
        <v>184</v>
      </c>
      <c r="G80" s="108"/>
      <c r="H80" s="32">
        <v>0</v>
      </c>
      <c r="I80" s="32">
        <v>0</v>
      </c>
      <c r="J80" s="33">
        <f t="shared" si="0"/>
        <v>0</v>
      </c>
      <c r="K80" s="34" t="str">
        <f t="shared" si="1"/>
        <v xml:space="preserve">-    </v>
      </c>
      <c r="L80" s="151"/>
      <c r="M80" s="152"/>
      <c r="N80" s="14"/>
    </row>
    <row r="81" spans="1:14" s="35" customFormat="1" ht="27" customHeight="1" x14ac:dyDescent="0.3">
      <c r="A81" s="14" t="s">
        <v>185</v>
      </c>
      <c r="B81" s="113"/>
      <c r="C81" s="85"/>
      <c r="D81" s="107"/>
      <c r="E81" s="29" t="s">
        <v>37</v>
      </c>
      <c r="F81" s="107" t="s">
        <v>186</v>
      </c>
      <c r="G81" s="108"/>
      <c r="H81" s="32">
        <v>1161088.7</v>
      </c>
      <c r="I81" s="32">
        <v>512756.24</v>
      </c>
      <c r="J81" s="33">
        <f t="shared" si="0"/>
        <v>648332.46</v>
      </c>
      <c r="K81" s="34">
        <f t="shared" si="1"/>
        <v>1.2644067676290005</v>
      </c>
      <c r="L81" s="151"/>
      <c r="M81" s="152"/>
      <c r="N81" s="14"/>
    </row>
    <row r="82" spans="1:14" s="35" customFormat="1" ht="27" customHeight="1" x14ac:dyDescent="0.3">
      <c r="A82" s="14" t="s">
        <v>187</v>
      </c>
      <c r="B82" s="113"/>
      <c r="C82" s="85"/>
      <c r="D82" s="107"/>
      <c r="E82" s="29" t="s">
        <v>48</v>
      </c>
      <c r="F82" s="107" t="s">
        <v>188</v>
      </c>
      <c r="G82" s="108"/>
      <c r="H82" s="32">
        <v>944982.97999999986</v>
      </c>
      <c r="I82" s="32">
        <v>737923.94000000006</v>
      </c>
      <c r="J82" s="33">
        <f t="shared" si="0"/>
        <v>207059.0399999998</v>
      </c>
      <c r="K82" s="34">
        <f t="shared" si="1"/>
        <v>0.28059672383037171</v>
      </c>
      <c r="L82" s="151"/>
      <c r="M82" s="152"/>
      <c r="N82" s="14"/>
    </row>
    <row r="83" spans="1:14" s="14" customFormat="1" ht="27" customHeight="1" x14ac:dyDescent="0.3">
      <c r="A83" s="14" t="s">
        <v>189</v>
      </c>
      <c r="B83" s="72"/>
      <c r="C83" s="158" t="s">
        <v>190</v>
      </c>
      <c r="D83" s="158"/>
      <c r="E83" s="158"/>
      <c r="F83" s="158"/>
      <c r="G83" s="159"/>
      <c r="H83" s="73">
        <f>H36+H39+H57+H61+H62+H63+H69+H70+H74+H75+H78</f>
        <v>207070831.77999997</v>
      </c>
      <c r="I83" s="73">
        <v>199451280.77000004</v>
      </c>
      <c r="J83" s="74">
        <f t="shared" si="0"/>
        <v>7619551.0099999309</v>
      </c>
      <c r="K83" s="75">
        <f t="shared" si="1"/>
        <v>3.8202567467022282E-2</v>
      </c>
      <c r="L83" s="151"/>
      <c r="M83" s="152"/>
    </row>
    <row r="84" spans="1:14" s="35" customFormat="1" ht="9" customHeight="1" thickBot="1" x14ac:dyDescent="0.35">
      <c r="A84" s="14" t="s">
        <v>191</v>
      </c>
      <c r="B84" s="113"/>
      <c r="C84" s="29"/>
      <c r="D84" s="107"/>
      <c r="E84" s="86"/>
      <c r="F84" s="107"/>
      <c r="G84" s="108"/>
      <c r="H84" s="32"/>
      <c r="I84" s="32"/>
      <c r="J84" s="33"/>
      <c r="K84" s="34"/>
      <c r="L84" s="151"/>
      <c r="M84" s="152"/>
      <c r="N84" s="14"/>
    </row>
    <row r="85" spans="1:14" s="117" customFormat="1" ht="27" customHeight="1" thickTop="1" thickBot="1" x14ac:dyDescent="0.35">
      <c r="A85" s="14" t="s">
        <v>192</v>
      </c>
      <c r="B85" s="160" t="s">
        <v>193</v>
      </c>
      <c r="C85" s="161"/>
      <c r="D85" s="161"/>
      <c r="E85" s="161"/>
      <c r="F85" s="161"/>
      <c r="G85" s="162"/>
      <c r="H85" s="114">
        <f>H33-H83</f>
        <v>6397961.1599999666</v>
      </c>
      <c r="I85" s="114">
        <v>6021003.4999999702</v>
      </c>
      <c r="J85" s="115">
        <f t="shared" si="0"/>
        <v>376957.65999999642</v>
      </c>
      <c r="K85" s="116">
        <f t="shared" si="1"/>
        <v>6.26071152425004E-2</v>
      </c>
      <c r="L85" s="151"/>
      <c r="M85" s="152"/>
      <c r="N85" s="14"/>
    </row>
    <row r="86" spans="1:14" s="117" customFormat="1" ht="9" customHeight="1" thickTop="1" x14ac:dyDescent="0.3">
      <c r="B86" s="118"/>
      <c r="C86" s="119"/>
      <c r="D86" s="119"/>
      <c r="E86" s="120"/>
      <c r="F86" s="121"/>
      <c r="G86" s="122"/>
      <c r="H86" s="123"/>
      <c r="I86" s="123"/>
      <c r="J86" s="124"/>
      <c r="K86" s="125"/>
      <c r="L86" s="151"/>
      <c r="M86" s="152"/>
    </row>
    <row r="87" spans="1:14" s="14" customFormat="1" ht="27" customHeight="1" x14ac:dyDescent="0.3">
      <c r="A87" s="14" t="s">
        <v>194</v>
      </c>
      <c r="B87" s="21" t="s">
        <v>195</v>
      </c>
      <c r="C87" s="78" t="s">
        <v>196</v>
      </c>
      <c r="D87" s="79"/>
      <c r="E87" s="78"/>
      <c r="F87" s="105"/>
      <c r="G87" s="106"/>
      <c r="H87" s="25"/>
      <c r="I87" s="25"/>
      <c r="J87" s="26"/>
      <c r="K87" s="27"/>
      <c r="L87" s="151"/>
      <c r="M87" s="152"/>
    </row>
    <row r="88" spans="1:14" s="14" customFormat="1" ht="27" customHeight="1" x14ac:dyDescent="0.3">
      <c r="A88" s="14" t="s">
        <v>197</v>
      </c>
      <c r="B88" s="68"/>
      <c r="C88" s="22" t="s">
        <v>11</v>
      </c>
      <c r="D88" s="105" t="s">
        <v>198</v>
      </c>
      <c r="E88" s="79"/>
      <c r="F88" s="105"/>
      <c r="G88" s="106"/>
      <c r="H88" s="25">
        <v>0.13</v>
      </c>
      <c r="I88" s="25">
        <v>0.3</v>
      </c>
      <c r="J88" s="26">
        <f t="shared" si="0"/>
        <v>-0.16999999999999998</v>
      </c>
      <c r="K88" s="27">
        <f>IF(I88=0,"-    ",J88/I88)</f>
        <v>-0.56666666666666665</v>
      </c>
      <c r="L88" s="151"/>
      <c r="M88" s="152"/>
    </row>
    <row r="89" spans="1:14" s="14" customFormat="1" ht="27" customHeight="1" x14ac:dyDescent="0.3">
      <c r="A89" s="14" t="s">
        <v>199</v>
      </c>
      <c r="B89" s="68"/>
      <c r="C89" s="22" t="s">
        <v>22</v>
      </c>
      <c r="D89" s="105" t="s">
        <v>200</v>
      </c>
      <c r="E89" s="79"/>
      <c r="F89" s="105"/>
      <c r="G89" s="106"/>
      <c r="H89" s="25">
        <v>151339</v>
      </c>
      <c r="I89" s="25">
        <v>372416.58999999997</v>
      </c>
      <c r="J89" s="26">
        <f t="shared" si="0"/>
        <v>-221077.58999999997</v>
      </c>
      <c r="K89" s="27">
        <f>IF(I89=0,"-    ",J89/I89)</f>
        <v>-0.59362981117463109</v>
      </c>
      <c r="L89" s="151"/>
      <c r="M89" s="152"/>
    </row>
    <row r="90" spans="1:14" s="14" customFormat="1" ht="27" customHeight="1" x14ac:dyDescent="0.3">
      <c r="A90" s="14" t="s">
        <v>201</v>
      </c>
      <c r="B90" s="72"/>
      <c r="C90" s="158" t="s">
        <v>202</v>
      </c>
      <c r="D90" s="158"/>
      <c r="E90" s="158"/>
      <c r="F90" s="158"/>
      <c r="G90" s="159"/>
      <c r="H90" s="73">
        <f>+H88-H89</f>
        <v>-151338.87</v>
      </c>
      <c r="I90" s="73">
        <v>-372416.29</v>
      </c>
      <c r="J90" s="74">
        <f t="shared" si="0"/>
        <v>221077.41999999998</v>
      </c>
      <c r="K90" s="75">
        <f>IF(I90=0,"-    ",J90/I90)</f>
        <v>-0.59362983289479632</v>
      </c>
      <c r="L90" s="151"/>
      <c r="M90" s="152"/>
    </row>
    <row r="91" spans="1:14" s="35" customFormat="1" ht="9" customHeight="1" x14ac:dyDescent="0.3">
      <c r="B91" s="76"/>
      <c r="C91" s="29"/>
      <c r="D91" s="107"/>
      <c r="E91" s="82"/>
      <c r="F91" s="107"/>
      <c r="G91" s="108"/>
      <c r="H91" s="32"/>
      <c r="I91" s="32"/>
      <c r="J91" s="33"/>
      <c r="K91" s="34"/>
      <c r="L91" s="151"/>
      <c r="M91" s="152"/>
    </row>
    <row r="92" spans="1:14" s="14" customFormat="1" ht="27" customHeight="1" x14ac:dyDescent="0.3">
      <c r="A92" s="14" t="s">
        <v>203</v>
      </c>
      <c r="B92" s="21" t="s">
        <v>204</v>
      </c>
      <c r="C92" s="78" t="s">
        <v>205</v>
      </c>
      <c r="D92" s="79"/>
      <c r="E92" s="23"/>
      <c r="F92" s="105"/>
      <c r="G92" s="106"/>
      <c r="H92" s="25"/>
      <c r="I92" s="25"/>
      <c r="J92" s="26"/>
      <c r="K92" s="27"/>
      <c r="L92" s="151"/>
      <c r="M92" s="152"/>
    </row>
    <row r="93" spans="1:14" s="14" customFormat="1" ht="27" customHeight="1" x14ac:dyDescent="0.3">
      <c r="A93" s="14" t="s">
        <v>206</v>
      </c>
      <c r="B93" s="68"/>
      <c r="C93" s="22" t="s">
        <v>11</v>
      </c>
      <c r="D93" s="78" t="s">
        <v>207</v>
      </c>
      <c r="E93" s="79"/>
      <c r="F93" s="23"/>
      <c r="G93" s="24"/>
      <c r="H93" s="25">
        <v>0</v>
      </c>
      <c r="I93" s="25">
        <v>0</v>
      </c>
      <c r="J93" s="26">
        <f t="shared" si="0"/>
        <v>0</v>
      </c>
      <c r="K93" s="27" t="str">
        <f>IF(I93=0,"-    ",J93/I93)</f>
        <v xml:space="preserve">-    </v>
      </c>
      <c r="L93" s="151"/>
      <c r="M93" s="152"/>
    </row>
    <row r="94" spans="1:14" s="14" customFormat="1" ht="27" customHeight="1" x14ac:dyDescent="0.3">
      <c r="A94" s="14" t="s">
        <v>208</v>
      </c>
      <c r="B94" s="68"/>
      <c r="C94" s="22" t="s">
        <v>22</v>
      </c>
      <c r="D94" s="78" t="s">
        <v>209</v>
      </c>
      <c r="E94" s="79"/>
      <c r="F94" s="23"/>
      <c r="G94" s="24"/>
      <c r="H94" s="25">
        <v>0</v>
      </c>
      <c r="I94" s="25">
        <v>0</v>
      </c>
      <c r="J94" s="26">
        <f t="shared" si="0"/>
        <v>0</v>
      </c>
      <c r="K94" s="27" t="str">
        <f>IF(I94=0,"-    ",J94/I94)</f>
        <v xml:space="preserve">-    </v>
      </c>
      <c r="L94" s="151"/>
      <c r="M94" s="152"/>
    </row>
    <row r="95" spans="1:14" s="14" customFormat="1" ht="27" customHeight="1" x14ac:dyDescent="0.3">
      <c r="A95" s="14" t="s">
        <v>210</v>
      </c>
      <c r="B95" s="72"/>
      <c r="C95" s="158" t="s">
        <v>211</v>
      </c>
      <c r="D95" s="158"/>
      <c r="E95" s="158"/>
      <c r="F95" s="158"/>
      <c r="G95" s="159"/>
      <c r="H95" s="73">
        <f>H93-H94</f>
        <v>0</v>
      </c>
      <c r="I95" s="73">
        <v>0</v>
      </c>
      <c r="J95" s="74">
        <f t="shared" si="0"/>
        <v>0</v>
      </c>
      <c r="K95" s="75" t="str">
        <f>IF(I95=0,"-    ",J95/I95)</f>
        <v xml:space="preserve">-    </v>
      </c>
      <c r="L95" s="151"/>
      <c r="M95" s="152"/>
    </row>
    <row r="96" spans="1:14" s="35" customFormat="1" ht="9" customHeight="1" x14ac:dyDescent="0.3">
      <c r="B96" s="76"/>
      <c r="C96" s="29"/>
      <c r="D96" s="86"/>
      <c r="E96" s="82"/>
      <c r="F96" s="30"/>
      <c r="G96" s="31"/>
      <c r="H96" s="32"/>
      <c r="I96" s="32"/>
      <c r="J96" s="33"/>
      <c r="K96" s="34"/>
      <c r="L96" s="151"/>
      <c r="M96" s="152"/>
    </row>
    <row r="97" spans="1:14" s="14" customFormat="1" ht="27" customHeight="1" x14ac:dyDescent="0.3">
      <c r="A97" s="14" t="s">
        <v>212</v>
      </c>
      <c r="B97" s="21" t="s">
        <v>213</v>
      </c>
      <c r="C97" s="78" t="s">
        <v>214</v>
      </c>
      <c r="D97" s="79"/>
      <c r="E97" s="23"/>
      <c r="F97" s="105"/>
      <c r="G97" s="106"/>
      <c r="H97" s="25"/>
      <c r="I97" s="25"/>
      <c r="J97" s="26"/>
      <c r="K97" s="27"/>
      <c r="L97" s="151"/>
      <c r="M97" s="152"/>
    </row>
    <row r="98" spans="1:14" s="14" customFormat="1" ht="27" customHeight="1" x14ac:dyDescent="0.3">
      <c r="A98" s="14" t="s">
        <v>215</v>
      </c>
      <c r="B98" s="68"/>
      <c r="C98" s="22" t="s">
        <v>11</v>
      </c>
      <c r="D98" s="78" t="s">
        <v>216</v>
      </c>
      <c r="E98" s="79"/>
      <c r="F98" s="23"/>
      <c r="G98" s="24"/>
      <c r="H98" s="157">
        <f>SUM(H99:H100)</f>
        <v>1487376.5100000002</v>
      </c>
      <c r="I98" s="25">
        <v>2417136.44</v>
      </c>
      <c r="J98" s="26">
        <f t="shared" ref="J98:J103" si="2">H98-I98</f>
        <v>-929759.9299999997</v>
      </c>
      <c r="K98" s="27">
        <f t="shared" ref="K98:K103" si="3">IF(I98=0,"-    ",J98/I98)</f>
        <v>-0.38465347450555987</v>
      </c>
      <c r="L98" s="151"/>
      <c r="M98" s="152"/>
    </row>
    <row r="99" spans="1:14" s="35" customFormat="1" ht="27" customHeight="1" x14ac:dyDescent="0.3">
      <c r="A99" s="14" t="s">
        <v>217</v>
      </c>
      <c r="B99" s="76"/>
      <c r="C99" s="85"/>
      <c r="D99" s="107"/>
      <c r="E99" s="29" t="s">
        <v>14</v>
      </c>
      <c r="F99" s="86" t="s">
        <v>218</v>
      </c>
      <c r="G99" s="108"/>
      <c r="H99" s="32">
        <v>5160.6000000000004</v>
      </c>
      <c r="I99" s="32">
        <v>1229.51</v>
      </c>
      <c r="J99" s="33">
        <f t="shared" si="2"/>
        <v>3931.09</v>
      </c>
      <c r="K99" s="34">
        <f t="shared" si="3"/>
        <v>3.1972818439866288</v>
      </c>
      <c r="L99" s="151"/>
      <c r="M99" s="152"/>
      <c r="N99" s="14"/>
    </row>
    <row r="100" spans="1:14" s="35" customFormat="1" ht="27" customHeight="1" x14ac:dyDescent="0.3">
      <c r="A100" s="14" t="s">
        <v>219</v>
      </c>
      <c r="B100" s="76"/>
      <c r="C100" s="85"/>
      <c r="D100" s="107"/>
      <c r="E100" s="29" t="s">
        <v>17</v>
      </c>
      <c r="F100" s="107" t="s">
        <v>220</v>
      </c>
      <c r="G100" s="108"/>
      <c r="H100" s="32">
        <v>1482215.9100000001</v>
      </c>
      <c r="I100" s="32">
        <v>2415906.9300000002</v>
      </c>
      <c r="J100" s="33">
        <f t="shared" si="2"/>
        <v>-933691.02</v>
      </c>
      <c r="K100" s="34">
        <f t="shared" si="3"/>
        <v>-0.38647640288030466</v>
      </c>
      <c r="L100" s="151"/>
      <c r="M100" s="152"/>
      <c r="N100" s="14"/>
    </row>
    <row r="101" spans="1:14" s="14" customFormat="1" ht="27" customHeight="1" x14ac:dyDescent="0.3">
      <c r="A101" s="14" t="s">
        <v>221</v>
      </c>
      <c r="B101" s="68"/>
      <c r="C101" s="22" t="s">
        <v>22</v>
      </c>
      <c r="D101" s="78" t="s">
        <v>222</v>
      </c>
      <c r="E101" s="79"/>
      <c r="F101" s="23"/>
      <c r="G101" s="24"/>
      <c r="H101" s="157">
        <f>SUM(H102:H103)</f>
        <v>1096254.7900000003</v>
      </c>
      <c r="I101" s="25">
        <v>1790267.7199999997</v>
      </c>
      <c r="J101" s="26">
        <f t="shared" si="2"/>
        <v>-694012.92999999947</v>
      </c>
      <c r="K101" s="27">
        <f t="shared" si="3"/>
        <v>-0.3876587407831939</v>
      </c>
      <c r="L101" s="151"/>
      <c r="M101" s="152"/>
    </row>
    <row r="102" spans="1:14" s="35" customFormat="1" ht="27" customHeight="1" x14ac:dyDescent="0.3">
      <c r="A102" s="14" t="s">
        <v>223</v>
      </c>
      <c r="B102" s="76"/>
      <c r="C102" s="85"/>
      <c r="D102" s="107"/>
      <c r="E102" s="29" t="s">
        <v>14</v>
      </c>
      <c r="F102" s="86" t="s">
        <v>224</v>
      </c>
      <c r="G102" s="108"/>
      <c r="H102" s="32">
        <v>2758.6</v>
      </c>
      <c r="I102" s="32">
        <v>10800.74</v>
      </c>
      <c r="J102" s="33">
        <f t="shared" si="2"/>
        <v>-8042.1399999999994</v>
      </c>
      <c r="K102" s="34">
        <f t="shared" si="3"/>
        <v>-0.74459157428102141</v>
      </c>
      <c r="L102" s="151"/>
      <c r="M102" s="152"/>
      <c r="N102" s="14"/>
    </row>
    <row r="103" spans="1:14" s="35" customFormat="1" ht="27" customHeight="1" x14ac:dyDescent="0.3">
      <c r="A103" s="14" t="s">
        <v>225</v>
      </c>
      <c r="B103" s="76"/>
      <c r="C103" s="85"/>
      <c r="D103" s="107"/>
      <c r="E103" s="29" t="s">
        <v>17</v>
      </c>
      <c r="F103" s="107" t="s">
        <v>226</v>
      </c>
      <c r="G103" s="108"/>
      <c r="H103" s="32">
        <v>1093496.1900000002</v>
      </c>
      <c r="I103" s="32">
        <v>1779466.9799999997</v>
      </c>
      <c r="J103" s="33">
        <f t="shared" si="2"/>
        <v>-685970.78999999957</v>
      </c>
      <c r="K103" s="34">
        <f t="shared" si="3"/>
        <v>-0.38549228376241051</v>
      </c>
      <c r="L103" s="151"/>
      <c r="M103" s="152"/>
      <c r="N103" s="14"/>
    </row>
    <row r="104" spans="1:14" s="14" customFormat="1" ht="27" customHeight="1" x14ac:dyDescent="0.3">
      <c r="A104" s="14" t="s">
        <v>227</v>
      </c>
      <c r="B104" s="72"/>
      <c r="C104" s="158" t="s">
        <v>228</v>
      </c>
      <c r="D104" s="158"/>
      <c r="E104" s="158"/>
      <c r="F104" s="158"/>
      <c r="G104" s="159"/>
      <c r="H104" s="73">
        <f>H98-H101</f>
        <v>391121.72</v>
      </c>
      <c r="I104" s="73">
        <v>626868.7200000002</v>
      </c>
      <c r="J104" s="74">
        <f t="shared" si="0"/>
        <v>-235747.00000000023</v>
      </c>
      <c r="K104" s="75">
        <f>IF(I104=0,"-    ",J104/I104)</f>
        <v>-0.37607076645968257</v>
      </c>
      <c r="L104" s="151"/>
      <c r="M104" s="152"/>
    </row>
    <row r="105" spans="1:14" s="35" customFormat="1" ht="9" customHeight="1" thickBot="1" x14ac:dyDescent="0.35">
      <c r="A105" s="14" t="s">
        <v>229</v>
      </c>
      <c r="B105" s="113"/>
      <c r="C105" s="29"/>
      <c r="D105" s="107"/>
      <c r="E105" s="86"/>
      <c r="F105" s="107"/>
      <c r="G105" s="108"/>
      <c r="H105" s="32"/>
      <c r="I105" s="32"/>
      <c r="J105" s="33"/>
      <c r="K105" s="34"/>
      <c r="L105" s="151"/>
      <c r="M105" s="152"/>
      <c r="N105" s="14"/>
    </row>
    <row r="106" spans="1:14" s="117" customFormat="1" ht="27" customHeight="1" thickTop="1" thickBot="1" x14ac:dyDescent="0.35">
      <c r="A106" s="14" t="s">
        <v>230</v>
      </c>
      <c r="B106" s="160" t="s">
        <v>231</v>
      </c>
      <c r="C106" s="161"/>
      <c r="D106" s="161"/>
      <c r="E106" s="161"/>
      <c r="F106" s="161"/>
      <c r="G106" s="162"/>
      <c r="H106" s="114">
        <f>H85+H90+H95+H104</f>
        <v>6637744.0099999662</v>
      </c>
      <c r="I106" s="114">
        <v>6275455.9299999699</v>
      </c>
      <c r="J106" s="115">
        <f>H106-I106</f>
        <v>362288.07999999635</v>
      </c>
      <c r="K106" s="116">
        <f>IF(I106=0,"-    ",J106/I106)</f>
        <v>5.7730957565659789E-2</v>
      </c>
      <c r="L106" s="151"/>
      <c r="M106" s="152"/>
      <c r="N106" s="14"/>
    </row>
    <row r="107" spans="1:14" s="117" customFormat="1" ht="9" customHeight="1" thickTop="1" x14ac:dyDescent="0.3">
      <c r="B107" s="118"/>
      <c r="C107" s="119"/>
      <c r="D107" s="119"/>
      <c r="E107" s="120"/>
      <c r="F107" s="121"/>
      <c r="G107" s="122"/>
      <c r="H107" s="123"/>
      <c r="I107" s="123"/>
      <c r="J107" s="124"/>
      <c r="K107" s="125"/>
      <c r="L107" s="151"/>
      <c r="M107" s="152"/>
    </row>
    <row r="108" spans="1:14" s="14" customFormat="1" ht="27" customHeight="1" x14ac:dyDescent="0.3">
      <c r="A108" s="14" t="s">
        <v>232</v>
      </c>
      <c r="B108" s="21" t="s">
        <v>233</v>
      </c>
      <c r="C108" s="78" t="s">
        <v>234</v>
      </c>
      <c r="D108" s="79"/>
      <c r="E108" s="78"/>
      <c r="F108" s="105"/>
      <c r="G108" s="106"/>
      <c r="H108" s="25"/>
      <c r="I108" s="25"/>
      <c r="J108" s="26"/>
      <c r="K108" s="27"/>
      <c r="L108" s="151"/>
      <c r="M108" s="152"/>
    </row>
    <row r="109" spans="1:14" s="14" customFormat="1" ht="27" customHeight="1" x14ac:dyDescent="0.3">
      <c r="A109" s="14" t="s">
        <v>235</v>
      </c>
      <c r="B109" s="68"/>
      <c r="C109" s="22" t="s">
        <v>11</v>
      </c>
      <c r="D109" s="105" t="s">
        <v>236</v>
      </c>
      <c r="E109" s="79"/>
      <c r="F109" s="105"/>
      <c r="G109" s="106"/>
      <c r="H109" s="157">
        <f>SUM(H110:H113)</f>
        <v>6565260.7100000028</v>
      </c>
      <c r="I109" s="25">
        <v>6210237.0700000003</v>
      </c>
      <c r="J109" s="26">
        <f t="shared" ref="J109:J116" si="4">H109-I109</f>
        <v>355023.64000000246</v>
      </c>
      <c r="K109" s="27">
        <f t="shared" ref="K109:K116" si="5">IF(I109=0,"-    ",J109/I109)</f>
        <v>5.7167485878281042E-2</v>
      </c>
      <c r="L109" s="151"/>
      <c r="M109" s="152"/>
    </row>
    <row r="110" spans="1:14" s="35" customFormat="1" ht="27" customHeight="1" x14ac:dyDescent="0.3">
      <c r="A110" s="14" t="s">
        <v>237</v>
      </c>
      <c r="B110" s="113"/>
      <c r="C110" s="85"/>
      <c r="D110" s="107"/>
      <c r="E110" s="29" t="s">
        <v>14</v>
      </c>
      <c r="F110" s="107" t="s">
        <v>238</v>
      </c>
      <c r="G110" s="108"/>
      <c r="H110" s="32">
        <v>6148286.1100000022</v>
      </c>
      <c r="I110" s="32">
        <v>5853542.1000000006</v>
      </c>
      <c r="J110" s="33">
        <f t="shared" si="4"/>
        <v>294744.01000000164</v>
      </c>
      <c r="K110" s="34">
        <f t="shared" si="5"/>
        <v>5.0353103294499518E-2</v>
      </c>
      <c r="L110" s="151"/>
      <c r="M110" s="152"/>
      <c r="N110" s="14"/>
    </row>
    <row r="111" spans="1:14" s="35" customFormat="1" ht="27" customHeight="1" x14ac:dyDescent="0.3">
      <c r="A111" s="14" t="s">
        <v>239</v>
      </c>
      <c r="B111" s="113"/>
      <c r="C111" s="85"/>
      <c r="D111" s="107"/>
      <c r="E111" s="29" t="s">
        <v>17</v>
      </c>
      <c r="F111" s="107" t="s">
        <v>240</v>
      </c>
      <c r="G111" s="108"/>
      <c r="H111" s="32">
        <v>152404.37</v>
      </c>
      <c r="I111" s="32">
        <v>66256.960000000006</v>
      </c>
      <c r="J111" s="33">
        <f t="shared" si="4"/>
        <v>86147.409999999989</v>
      </c>
      <c r="K111" s="34">
        <f t="shared" si="5"/>
        <v>1.3002016693793375</v>
      </c>
      <c r="L111" s="151"/>
      <c r="M111" s="152"/>
      <c r="N111" s="14"/>
    </row>
    <row r="112" spans="1:14" s="35" customFormat="1" ht="27" customHeight="1" x14ac:dyDescent="0.3">
      <c r="A112" s="14" t="s">
        <v>241</v>
      </c>
      <c r="B112" s="113"/>
      <c r="C112" s="85"/>
      <c r="D112" s="107"/>
      <c r="E112" s="29" t="s">
        <v>37</v>
      </c>
      <c r="F112" s="107" t="s">
        <v>242</v>
      </c>
      <c r="G112" s="108"/>
      <c r="H112" s="32">
        <v>223600.7</v>
      </c>
      <c r="I112" s="32">
        <v>272280.25</v>
      </c>
      <c r="J112" s="33">
        <f t="shared" si="4"/>
        <v>-48679.549999999988</v>
      </c>
      <c r="K112" s="34">
        <f t="shared" si="5"/>
        <v>-0.17878472639862783</v>
      </c>
      <c r="L112" s="151"/>
      <c r="M112" s="152"/>
      <c r="N112" s="14"/>
    </row>
    <row r="113" spans="1:14" s="35" customFormat="1" ht="27" customHeight="1" x14ac:dyDescent="0.3">
      <c r="A113" s="14" t="s">
        <v>243</v>
      </c>
      <c r="B113" s="113"/>
      <c r="C113" s="85"/>
      <c r="D113" s="107"/>
      <c r="E113" s="29" t="s">
        <v>48</v>
      </c>
      <c r="F113" s="107" t="s">
        <v>244</v>
      </c>
      <c r="G113" s="108"/>
      <c r="H113" s="32">
        <v>40969.53</v>
      </c>
      <c r="I113" s="32">
        <v>18157.759999999998</v>
      </c>
      <c r="J113" s="33">
        <f t="shared" si="4"/>
        <v>22811.77</v>
      </c>
      <c r="K113" s="34">
        <f t="shared" si="5"/>
        <v>1.2563096989937086</v>
      </c>
      <c r="L113" s="151"/>
      <c r="M113" s="152"/>
      <c r="N113" s="14"/>
    </row>
    <row r="114" spans="1:14" s="14" customFormat="1" ht="27" customHeight="1" x14ac:dyDescent="0.3">
      <c r="A114" s="14" t="s">
        <v>245</v>
      </c>
      <c r="B114" s="68"/>
      <c r="C114" s="22" t="s">
        <v>22</v>
      </c>
      <c r="D114" s="105" t="s">
        <v>246</v>
      </c>
      <c r="E114" s="79"/>
      <c r="F114" s="105"/>
      <c r="G114" s="106"/>
      <c r="H114" s="25">
        <v>64518</v>
      </c>
      <c r="I114" s="25">
        <v>65175.49</v>
      </c>
      <c r="J114" s="26">
        <f t="shared" si="4"/>
        <v>-657.48999999999796</v>
      </c>
      <c r="K114" s="27">
        <f t="shared" si="5"/>
        <v>-1.0087994735444229E-2</v>
      </c>
      <c r="L114" s="151"/>
      <c r="M114" s="152"/>
    </row>
    <row r="115" spans="1:14" s="14" customFormat="1" ht="27" customHeight="1" x14ac:dyDescent="0.3">
      <c r="A115" s="14" t="s">
        <v>247</v>
      </c>
      <c r="B115" s="68"/>
      <c r="C115" s="22" t="s">
        <v>25</v>
      </c>
      <c r="D115" s="105" t="s">
        <v>248</v>
      </c>
      <c r="E115" s="79"/>
      <c r="F115" s="105"/>
      <c r="G115" s="106"/>
      <c r="H115" s="25">
        <v>0</v>
      </c>
      <c r="I115" s="25">
        <v>0</v>
      </c>
      <c r="J115" s="26">
        <f t="shared" si="4"/>
        <v>0</v>
      </c>
      <c r="K115" s="27" t="str">
        <f t="shared" si="5"/>
        <v xml:space="preserve">-    </v>
      </c>
      <c r="L115" s="151"/>
      <c r="M115" s="152"/>
    </row>
    <row r="116" spans="1:14" s="14" customFormat="1" ht="27" customHeight="1" x14ac:dyDescent="0.3">
      <c r="A116" s="14" t="s">
        <v>249</v>
      </c>
      <c r="B116" s="72"/>
      <c r="C116" s="158" t="s">
        <v>250</v>
      </c>
      <c r="D116" s="158"/>
      <c r="E116" s="158"/>
      <c r="F116" s="158"/>
      <c r="G116" s="159"/>
      <c r="H116" s="73">
        <f>H109+H114+H115</f>
        <v>6629778.7100000028</v>
      </c>
      <c r="I116" s="73">
        <v>6275412.5600000005</v>
      </c>
      <c r="J116" s="74">
        <f t="shared" si="4"/>
        <v>354366.15000000224</v>
      </c>
      <c r="K116" s="75">
        <f t="shared" si="5"/>
        <v>5.6468980582848279E-2</v>
      </c>
      <c r="L116" s="151"/>
      <c r="M116" s="152"/>
    </row>
    <row r="117" spans="1:14" s="35" customFormat="1" ht="9" customHeight="1" x14ac:dyDescent="0.3">
      <c r="A117" s="14" t="s">
        <v>251</v>
      </c>
      <c r="B117" s="113"/>
      <c r="C117" s="29"/>
      <c r="D117" s="107"/>
      <c r="E117" s="86"/>
      <c r="F117" s="107"/>
      <c r="G117" s="108"/>
      <c r="H117" s="32"/>
      <c r="I117" s="32"/>
      <c r="J117" s="33"/>
      <c r="K117" s="34"/>
      <c r="L117" s="151"/>
      <c r="M117" s="152"/>
      <c r="N117" s="14"/>
    </row>
    <row r="118" spans="1:14" s="117" customFormat="1" ht="27" customHeight="1" x14ac:dyDescent="0.3">
      <c r="A118" s="14" t="s">
        <v>252</v>
      </c>
      <c r="B118" s="21" t="s">
        <v>253</v>
      </c>
      <c r="C118" s="78"/>
      <c r="D118" s="79"/>
      <c r="E118" s="78"/>
      <c r="F118" s="105"/>
      <c r="G118" s="106"/>
      <c r="H118" s="157">
        <f>H106-H116</f>
        <v>7965.2999999634922</v>
      </c>
      <c r="I118" s="25">
        <v>43.369999969378114</v>
      </c>
      <c r="J118" s="26">
        <f>H118-I118</f>
        <v>7921.929999994114</v>
      </c>
      <c r="K118" s="27">
        <f>IF(I118=0,"-    ",J118/I118)</f>
        <v>182.65921156530973</v>
      </c>
      <c r="L118" s="151"/>
      <c r="M118" s="152"/>
      <c r="N118" s="14"/>
    </row>
    <row r="119" spans="1:14" s="35" customFormat="1" ht="9" customHeight="1" thickBot="1" x14ac:dyDescent="0.35">
      <c r="B119" s="126"/>
      <c r="C119" s="127"/>
      <c r="D119" s="128"/>
      <c r="E119" s="128"/>
      <c r="F119" s="129"/>
      <c r="G119" s="130"/>
      <c r="H119" s="131"/>
      <c r="I119" s="131"/>
      <c r="J119" s="132"/>
      <c r="K119" s="133"/>
      <c r="L119" s="151"/>
      <c r="M119" s="152"/>
    </row>
    <row r="120" spans="1:14" s="35" customFormat="1" x14ac:dyDescent="0.3">
      <c r="B120" s="134"/>
      <c r="C120" s="134"/>
      <c r="D120" s="135"/>
      <c r="E120" s="135"/>
      <c r="F120" s="136"/>
      <c r="G120" s="136"/>
      <c r="H120" s="137"/>
      <c r="I120" s="138"/>
      <c r="J120" s="139"/>
      <c r="K120" s="140"/>
      <c r="L120" s="151"/>
      <c r="M120" s="156"/>
    </row>
    <row r="121" spans="1:14" x14ac:dyDescent="0.3">
      <c r="B121" s="141"/>
      <c r="C121" s="141"/>
      <c r="G121" s="142"/>
      <c r="I121" s="144"/>
    </row>
    <row r="122" spans="1:14" x14ac:dyDescent="0.3">
      <c r="B122" s="134"/>
      <c r="C122" s="134"/>
      <c r="D122" s="135"/>
      <c r="E122" s="135"/>
      <c r="F122" s="135"/>
      <c r="G122" s="145"/>
      <c r="H122" s="146"/>
      <c r="I122" s="144"/>
    </row>
    <row r="123" spans="1:14" x14ac:dyDescent="0.3">
      <c r="B123" s="134"/>
      <c r="C123" s="134"/>
      <c r="D123" s="135"/>
      <c r="E123" s="135"/>
      <c r="F123" s="135"/>
      <c r="G123" s="145"/>
      <c r="H123" s="146"/>
      <c r="I123" s="144"/>
    </row>
    <row r="124" spans="1:14" x14ac:dyDescent="0.3">
      <c r="B124" s="134"/>
      <c r="C124" s="134"/>
      <c r="D124" s="135"/>
      <c r="E124" s="135"/>
      <c r="F124" s="135"/>
      <c r="G124" s="145"/>
      <c r="H124" s="146"/>
      <c r="I124" s="144"/>
    </row>
    <row r="125" spans="1:14" x14ac:dyDescent="0.3">
      <c r="B125" s="134"/>
      <c r="C125" s="134"/>
      <c r="D125" s="135"/>
      <c r="E125" s="135"/>
      <c r="F125" s="135"/>
      <c r="G125" s="145"/>
      <c r="H125" s="146"/>
      <c r="I125" s="144"/>
    </row>
    <row r="126" spans="1:14" x14ac:dyDescent="0.3">
      <c r="B126" s="134"/>
      <c r="C126" s="134"/>
      <c r="D126" s="135"/>
      <c r="E126" s="135"/>
      <c r="F126" s="135"/>
      <c r="G126" s="145"/>
      <c r="H126" s="146"/>
      <c r="I126" s="144"/>
    </row>
    <row r="127" spans="1:14" x14ac:dyDescent="0.3">
      <c r="B127" s="134"/>
      <c r="C127" s="134"/>
      <c r="D127" s="135"/>
      <c r="E127" s="135"/>
      <c r="F127" s="135"/>
      <c r="G127" s="145"/>
      <c r="H127" s="146"/>
      <c r="I127" s="144"/>
    </row>
    <row r="128" spans="1:14" x14ac:dyDescent="0.3">
      <c r="B128" s="134"/>
      <c r="C128" s="134"/>
      <c r="D128" s="135"/>
      <c r="E128" s="135"/>
      <c r="F128" s="135"/>
      <c r="G128" s="145"/>
      <c r="H128" s="146"/>
      <c r="I128" s="144"/>
    </row>
    <row r="129" spans="2:15" x14ac:dyDescent="0.3">
      <c r="B129" s="134"/>
      <c r="C129" s="134"/>
      <c r="D129" s="135"/>
      <c r="E129" s="135"/>
      <c r="F129" s="135"/>
      <c r="G129" s="145"/>
      <c r="H129" s="146"/>
      <c r="I129" s="144"/>
    </row>
    <row r="130" spans="2:15" x14ac:dyDescent="0.3">
      <c r="B130" s="134"/>
      <c r="C130" s="134"/>
      <c r="D130" s="135"/>
      <c r="E130" s="135"/>
      <c r="F130" s="135"/>
      <c r="G130" s="145"/>
      <c r="H130" s="146"/>
      <c r="I130" s="144"/>
    </row>
    <row r="131" spans="2:15" x14ac:dyDescent="0.3">
      <c r="B131" s="134"/>
      <c r="C131" s="134"/>
      <c r="D131" s="135"/>
      <c r="E131" s="135"/>
      <c r="F131" s="135"/>
      <c r="G131" s="145"/>
      <c r="H131" s="146"/>
      <c r="I131" s="144"/>
    </row>
    <row r="132" spans="2:15" x14ac:dyDescent="0.3">
      <c r="B132" s="134"/>
      <c r="C132" s="134"/>
      <c r="D132" s="135"/>
      <c r="E132" s="135"/>
      <c r="F132" s="135"/>
      <c r="G132" s="145"/>
      <c r="H132" s="146"/>
      <c r="I132" s="144"/>
    </row>
    <row r="133" spans="2:15" x14ac:dyDescent="0.3">
      <c r="B133" s="134"/>
      <c r="C133" s="134"/>
      <c r="D133" s="135"/>
      <c r="E133" s="135"/>
      <c r="F133" s="135"/>
      <c r="G133" s="145"/>
    </row>
    <row r="134" spans="2:15" x14ac:dyDescent="0.3">
      <c r="B134" s="134"/>
      <c r="C134" s="134"/>
      <c r="D134" s="135"/>
      <c r="E134" s="135"/>
      <c r="F134" s="135"/>
      <c r="G134" s="145"/>
    </row>
    <row r="135" spans="2:15" x14ac:dyDescent="0.3">
      <c r="B135" s="134"/>
      <c r="C135" s="134"/>
      <c r="D135" s="135"/>
      <c r="E135" s="135"/>
      <c r="F135" s="135"/>
      <c r="G135" s="145"/>
    </row>
    <row r="136" spans="2:15" x14ac:dyDescent="0.3">
      <c r="B136" s="134"/>
      <c r="C136" s="134"/>
      <c r="D136" s="135"/>
      <c r="E136" s="135"/>
      <c r="F136" s="135"/>
      <c r="G136" s="145"/>
    </row>
    <row r="137" spans="2:15" x14ac:dyDescent="0.3">
      <c r="B137" s="134"/>
      <c r="C137" s="134"/>
      <c r="D137" s="135"/>
      <c r="E137" s="135"/>
      <c r="F137" s="135"/>
      <c r="G137" s="145"/>
    </row>
    <row r="138" spans="2:15" x14ac:dyDescent="0.3">
      <c r="B138" s="134"/>
      <c r="C138" s="134"/>
      <c r="D138" s="135"/>
      <c r="E138" s="135"/>
      <c r="F138" s="135"/>
      <c r="G138" s="145"/>
    </row>
    <row r="139" spans="2:15" x14ac:dyDescent="0.3">
      <c r="B139" s="134"/>
      <c r="C139" s="134"/>
      <c r="D139" s="135"/>
      <c r="E139" s="135"/>
      <c r="F139" s="135"/>
      <c r="G139" s="145"/>
    </row>
    <row r="140" spans="2:15" x14ac:dyDescent="0.3">
      <c r="B140" s="134"/>
      <c r="C140" s="134"/>
      <c r="D140" s="135"/>
      <c r="E140" s="135"/>
      <c r="F140" s="135"/>
      <c r="G140" s="145"/>
    </row>
    <row r="141" spans="2:15" s="142" customFormat="1" x14ac:dyDescent="0.3">
      <c r="B141" s="134"/>
      <c r="C141" s="134"/>
      <c r="D141" s="135"/>
      <c r="E141" s="135"/>
      <c r="F141" s="135"/>
      <c r="G141" s="145"/>
      <c r="H141" s="143"/>
      <c r="I141" s="5"/>
      <c r="J141" s="5"/>
      <c r="K141" s="5"/>
      <c r="L141" s="149"/>
      <c r="M141" s="143"/>
      <c r="N141" s="5"/>
      <c r="O141" s="5"/>
    </row>
    <row r="142" spans="2:15" s="142" customFormat="1" x14ac:dyDescent="0.3">
      <c r="B142" s="134"/>
      <c r="C142" s="134"/>
      <c r="D142" s="135"/>
      <c r="E142" s="135"/>
      <c r="F142" s="135"/>
      <c r="G142" s="145"/>
      <c r="H142" s="143"/>
      <c r="I142" s="5"/>
      <c r="J142" s="5"/>
      <c r="K142" s="5"/>
      <c r="L142" s="149"/>
      <c r="M142" s="143"/>
      <c r="N142" s="5"/>
      <c r="O142" s="5"/>
    </row>
    <row r="143" spans="2:15" s="142" customFormat="1" x14ac:dyDescent="0.3">
      <c r="B143" s="134"/>
      <c r="C143" s="134"/>
      <c r="D143" s="135"/>
      <c r="E143" s="135"/>
      <c r="F143" s="135"/>
      <c r="G143" s="145"/>
      <c r="H143" s="143"/>
      <c r="I143" s="5"/>
      <c r="J143" s="5"/>
      <c r="K143" s="5"/>
      <c r="L143" s="149"/>
      <c r="M143" s="143"/>
      <c r="N143" s="5"/>
      <c r="O143" s="5"/>
    </row>
    <row r="144" spans="2:15" s="142" customFormat="1" x14ac:dyDescent="0.3">
      <c r="B144" s="134"/>
      <c r="C144" s="134"/>
      <c r="D144" s="135"/>
      <c r="E144" s="135"/>
      <c r="F144" s="135"/>
      <c r="G144" s="145"/>
      <c r="H144" s="143"/>
      <c r="I144" s="5"/>
      <c r="J144" s="5"/>
      <c r="K144" s="5"/>
      <c r="L144" s="149"/>
      <c r="M144" s="143"/>
      <c r="N144" s="5"/>
      <c r="O144" s="5"/>
    </row>
    <row r="145" spans="2:15" s="142" customFormat="1" x14ac:dyDescent="0.3">
      <c r="B145" s="134"/>
      <c r="C145" s="134"/>
      <c r="D145" s="135"/>
      <c r="E145" s="135"/>
      <c r="F145" s="135"/>
      <c r="G145" s="145"/>
      <c r="H145" s="143"/>
      <c r="I145" s="5"/>
      <c r="J145" s="5"/>
      <c r="K145" s="5"/>
      <c r="L145" s="149"/>
      <c r="M145" s="143"/>
      <c r="N145" s="5"/>
      <c r="O145" s="5"/>
    </row>
    <row r="146" spans="2:15" s="142" customFormat="1" x14ac:dyDescent="0.3">
      <c r="B146" s="134"/>
      <c r="C146" s="134"/>
      <c r="D146" s="135"/>
      <c r="E146" s="135"/>
      <c r="F146" s="135"/>
      <c r="G146" s="145"/>
      <c r="H146" s="143"/>
      <c r="I146" s="5"/>
      <c r="J146" s="5"/>
      <c r="K146" s="5"/>
      <c r="L146" s="149"/>
      <c r="M146" s="143"/>
      <c r="N146" s="5"/>
      <c r="O146" s="5"/>
    </row>
    <row r="147" spans="2:15" s="142" customFormat="1" x14ac:dyDescent="0.3">
      <c r="B147" s="134"/>
      <c r="C147" s="134"/>
      <c r="D147" s="135"/>
      <c r="E147" s="135"/>
      <c r="F147" s="135"/>
      <c r="G147" s="145"/>
      <c r="H147" s="143"/>
      <c r="I147" s="5"/>
      <c r="J147" s="5"/>
      <c r="K147" s="5"/>
      <c r="L147" s="149"/>
      <c r="M147" s="143"/>
      <c r="N147" s="5"/>
      <c r="O147" s="5"/>
    </row>
    <row r="148" spans="2:15" s="142" customFormat="1" x14ac:dyDescent="0.3">
      <c r="B148" s="134"/>
      <c r="C148" s="134"/>
      <c r="D148" s="135"/>
      <c r="E148" s="135"/>
      <c r="F148" s="135"/>
      <c r="G148" s="145"/>
      <c r="H148" s="143"/>
      <c r="I148" s="5"/>
      <c r="J148" s="5"/>
      <c r="K148" s="5"/>
      <c r="L148" s="149"/>
      <c r="M148" s="143"/>
      <c r="N148" s="5"/>
      <c r="O148" s="5"/>
    </row>
    <row r="149" spans="2:15" s="142" customFormat="1" x14ac:dyDescent="0.3">
      <c r="B149" s="134"/>
      <c r="C149" s="134"/>
      <c r="D149" s="135"/>
      <c r="E149" s="135"/>
      <c r="F149" s="135"/>
      <c r="G149" s="145"/>
      <c r="H149" s="143"/>
      <c r="I149" s="5"/>
      <c r="J149" s="5"/>
      <c r="K149" s="5"/>
      <c r="L149" s="149"/>
      <c r="M149" s="143"/>
      <c r="N149" s="5"/>
      <c r="O149" s="5"/>
    </row>
    <row r="150" spans="2:15" s="142" customFormat="1" x14ac:dyDescent="0.3">
      <c r="B150" s="134"/>
      <c r="C150" s="134"/>
      <c r="D150" s="135"/>
      <c r="E150" s="135"/>
      <c r="F150" s="135"/>
      <c r="G150" s="145"/>
      <c r="H150" s="143"/>
      <c r="I150" s="5"/>
      <c r="J150" s="5"/>
      <c r="K150" s="5"/>
      <c r="L150" s="149"/>
      <c r="M150" s="143"/>
      <c r="N150" s="5"/>
      <c r="O150" s="5"/>
    </row>
    <row r="151" spans="2:15" s="142" customFormat="1" x14ac:dyDescent="0.3">
      <c r="B151" s="134"/>
      <c r="C151" s="134"/>
      <c r="D151" s="135"/>
      <c r="E151" s="135"/>
      <c r="F151" s="135"/>
      <c r="G151" s="145"/>
      <c r="H151" s="143"/>
      <c r="I151" s="5"/>
      <c r="J151" s="5"/>
      <c r="K151" s="5"/>
      <c r="L151" s="149"/>
      <c r="M151" s="143"/>
      <c r="N151" s="5"/>
      <c r="O151" s="5"/>
    </row>
    <row r="152" spans="2:15" s="142" customFormat="1" x14ac:dyDescent="0.3">
      <c r="B152" s="134"/>
      <c r="C152" s="134"/>
      <c r="D152" s="135"/>
      <c r="E152" s="135"/>
      <c r="F152" s="135"/>
      <c r="G152" s="145"/>
      <c r="H152" s="143"/>
      <c r="I152" s="5"/>
      <c r="J152" s="5"/>
      <c r="K152" s="5"/>
      <c r="L152" s="149"/>
      <c r="M152" s="143"/>
      <c r="N152" s="5"/>
      <c r="O152" s="5"/>
    </row>
    <row r="153" spans="2:15" s="142" customFormat="1" x14ac:dyDescent="0.3">
      <c r="B153" s="134"/>
      <c r="C153" s="134"/>
      <c r="D153" s="135"/>
      <c r="E153" s="135"/>
      <c r="F153" s="135"/>
      <c r="G153" s="145"/>
      <c r="H153" s="143"/>
      <c r="I153" s="5"/>
      <c r="J153" s="5"/>
      <c r="K153" s="5"/>
      <c r="L153" s="149"/>
      <c r="M153" s="143"/>
      <c r="N153" s="5"/>
      <c r="O153" s="5"/>
    </row>
    <row r="154" spans="2:15" s="142" customFormat="1" x14ac:dyDescent="0.3">
      <c r="B154" s="134"/>
      <c r="C154" s="134"/>
      <c r="D154" s="135"/>
      <c r="E154" s="135"/>
      <c r="F154" s="135"/>
      <c r="G154" s="145"/>
      <c r="H154" s="143"/>
      <c r="I154" s="5"/>
      <c r="J154" s="5"/>
      <c r="K154" s="5"/>
      <c r="L154" s="149"/>
      <c r="M154" s="143"/>
      <c r="N154" s="5"/>
      <c r="O154" s="5"/>
    </row>
    <row r="155" spans="2:15" s="142" customFormat="1" x14ac:dyDescent="0.3">
      <c r="B155" s="134"/>
      <c r="C155" s="134"/>
      <c r="D155" s="135"/>
      <c r="E155" s="135"/>
      <c r="F155" s="135"/>
      <c r="G155" s="145"/>
      <c r="H155" s="143"/>
      <c r="I155" s="5"/>
      <c r="J155" s="5"/>
      <c r="K155" s="5"/>
      <c r="L155" s="149"/>
      <c r="M155" s="143"/>
      <c r="N155" s="5"/>
      <c r="O155" s="5"/>
    </row>
    <row r="156" spans="2:15" s="142" customFormat="1" x14ac:dyDescent="0.3">
      <c r="B156" s="134"/>
      <c r="C156" s="134"/>
      <c r="D156" s="135"/>
      <c r="E156" s="135"/>
      <c r="F156" s="135"/>
      <c r="G156" s="145"/>
      <c r="H156" s="143"/>
      <c r="I156" s="5"/>
      <c r="J156" s="5"/>
      <c r="K156" s="5"/>
      <c r="L156" s="149"/>
      <c r="M156" s="143"/>
      <c r="N156" s="5"/>
      <c r="O156" s="5"/>
    </row>
    <row r="157" spans="2:15" s="142" customFormat="1" x14ac:dyDescent="0.3">
      <c r="B157" s="134"/>
      <c r="C157" s="134"/>
      <c r="D157" s="135"/>
      <c r="E157" s="135"/>
      <c r="F157" s="135"/>
      <c r="G157" s="145"/>
      <c r="H157" s="143"/>
      <c r="I157" s="5"/>
      <c r="J157" s="5"/>
      <c r="K157" s="5"/>
      <c r="L157" s="149"/>
      <c r="M157" s="143"/>
      <c r="N157" s="5"/>
      <c r="O157" s="5"/>
    </row>
    <row r="158" spans="2:15" s="142" customFormat="1" x14ac:dyDescent="0.3">
      <c r="B158" s="134"/>
      <c r="C158" s="134"/>
      <c r="D158" s="135"/>
      <c r="E158" s="135"/>
      <c r="F158" s="135"/>
      <c r="G158" s="145"/>
      <c r="H158" s="143"/>
      <c r="I158" s="5"/>
      <c r="J158" s="5"/>
      <c r="K158" s="5"/>
      <c r="L158" s="149"/>
      <c r="M158" s="143"/>
      <c r="N158" s="5"/>
      <c r="O158" s="5"/>
    </row>
    <row r="159" spans="2:15" s="142" customFormat="1" x14ac:dyDescent="0.3">
      <c r="B159" s="134"/>
      <c r="C159" s="134"/>
      <c r="D159" s="135"/>
      <c r="E159" s="135"/>
      <c r="F159" s="135"/>
      <c r="G159" s="145"/>
      <c r="H159" s="143"/>
      <c r="I159" s="5"/>
      <c r="J159" s="5"/>
      <c r="K159" s="5"/>
      <c r="L159" s="149"/>
      <c r="M159" s="143"/>
      <c r="N159" s="5"/>
      <c r="O159" s="5"/>
    </row>
    <row r="160" spans="2:15" s="142" customFormat="1" x14ac:dyDescent="0.3">
      <c r="B160" s="134"/>
      <c r="C160" s="134"/>
      <c r="D160" s="135"/>
      <c r="E160" s="135"/>
      <c r="F160" s="135"/>
      <c r="G160" s="145"/>
      <c r="H160" s="143"/>
      <c r="I160" s="5"/>
      <c r="J160" s="5"/>
      <c r="K160" s="5"/>
      <c r="L160" s="149"/>
      <c r="M160" s="143"/>
      <c r="N160" s="5"/>
      <c r="O160" s="5"/>
    </row>
    <row r="161" spans="2:15" s="142" customFormat="1" x14ac:dyDescent="0.3">
      <c r="B161" s="134"/>
      <c r="C161" s="134"/>
      <c r="D161" s="135"/>
      <c r="E161" s="135"/>
      <c r="F161" s="135"/>
      <c r="G161" s="145"/>
      <c r="H161" s="143"/>
      <c r="I161" s="5"/>
      <c r="J161" s="5"/>
      <c r="K161" s="5"/>
      <c r="L161" s="149"/>
      <c r="M161" s="143"/>
      <c r="N161" s="5"/>
      <c r="O161" s="5"/>
    </row>
    <row r="162" spans="2:15" s="142" customFormat="1" x14ac:dyDescent="0.3">
      <c r="B162" s="134"/>
      <c r="C162" s="134"/>
      <c r="D162" s="135"/>
      <c r="E162" s="135"/>
      <c r="F162" s="135"/>
      <c r="G162" s="145"/>
      <c r="H162" s="143"/>
      <c r="I162" s="5"/>
      <c r="J162" s="5"/>
      <c r="K162" s="5"/>
      <c r="L162" s="149"/>
      <c r="M162" s="143"/>
      <c r="N162" s="5"/>
      <c r="O162" s="5"/>
    </row>
    <row r="163" spans="2:15" s="142" customFormat="1" x14ac:dyDescent="0.3">
      <c r="B163" s="134"/>
      <c r="C163" s="134"/>
      <c r="D163" s="135"/>
      <c r="E163" s="135"/>
      <c r="F163" s="135"/>
      <c r="G163" s="145"/>
      <c r="H163" s="143"/>
      <c r="I163" s="5"/>
      <c r="J163" s="5"/>
      <c r="K163" s="5"/>
      <c r="L163" s="149"/>
      <c r="M163" s="143"/>
      <c r="N163" s="5"/>
      <c r="O163" s="5"/>
    </row>
    <row r="164" spans="2:15" s="142" customFormat="1" x14ac:dyDescent="0.3">
      <c r="B164" s="134"/>
      <c r="C164" s="134"/>
      <c r="D164" s="135"/>
      <c r="E164" s="135"/>
      <c r="F164" s="135"/>
      <c r="G164" s="145"/>
      <c r="H164" s="143"/>
      <c r="I164" s="5"/>
      <c r="J164" s="5"/>
      <c r="K164" s="5"/>
      <c r="L164" s="149"/>
      <c r="M164" s="143"/>
      <c r="N164" s="5"/>
      <c r="O164" s="5"/>
    </row>
    <row r="165" spans="2:15" s="142" customFormat="1" x14ac:dyDescent="0.3">
      <c r="B165" s="134"/>
      <c r="C165" s="134"/>
      <c r="D165" s="135"/>
      <c r="E165" s="135"/>
      <c r="F165" s="135"/>
      <c r="G165" s="145"/>
      <c r="H165" s="143"/>
      <c r="I165" s="5"/>
      <c r="J165" s="5"/>
      <c r="K165" s="5"/>
      <c r="L165" s="149"/>
      <c r="M165" s="143"/>
      <c r="N165" s="5"/>
      <c r="O165" s="5"/>
    </row>
    <row r="166" spans="2:15" s="142" customFormat="1" x14ac:dyDescent="0.3">
      <c r="B166" s="141"/>
      <c r="C166" s="141"/>
      <c r="G166" s="5"/>
      <c r="H166" s="143"/>
      <c r="I166" s="5"/>
      <c r="J166" s="5"/>
      <c r="K166" s="5"/>
      <c r="L166" s="149"/>
      <c r="M166" s="143"/>
      <c r="N166" s="5"/>
      <c r="O166" s="5"/>
    </row>
    <row r="167" spans="2:15" s="142" customFormat="1" x14ac:dyDescent="0.3">
      <c r="B167" s="141"/>
      <c r="C167" s="141"/>
      <c r="G167" s="5"/>
      <c r="H167" s="143"/>
      <c r="I167" s="5"/>
      <c r="J167" s="5"/>
      <c r="K167" s="5"/>
      <c r="L167" s="149"/>
      <c r="M167" s="143"/>
      <c r="N167" s="5"/>
      <c r="O167" s="5"/>
    </row>
    <row r="168" spans="2:15" s="142" customFormat="1" x14ac:dyDescent="0.3">
      <c r="B168" s="141"/>
      <c r="C168" s="141"/>
      <c r="G168" s="5"/>
      <c r="H168" s="143"/>
      <c r="I168" s="5"/>
      <c r="J168" s="5"/>
      <c r="K168" s="5"/>
      <c r="L168" s="149"/>
      <c r="M168" s="143"/>
      <c r="N168" s="5"/>
      <c r="O168" s="5"/>
    </row>
    <row r="169" spans="2:15" s="142" customFormat="1" x14ac:dyDescent="0.3">
      <c r="B169" s="141"/>
      <c r="C169" s="141"/>
      <c r="G169" s="5"/>
      <c r="H169" s="143"/>
      <c r="I169" s="5"/>
      <c r="J169" s="5"/>
      <c r="K169" s="5"/>
      <c r="L169" s="149"/>
      <c r="M169" s="143"/>
      <c r="N169" s="5"/>
      <c r="O169" s="5"/>
    </row>
    <row r="170" spans="2:15" s="142" customFormat="1" x14ac:dyDescent="0.3">
      <c r="B170" s="141"/>
      <c r="C170" s="141"/>
      <c r="G170" s="5"/>
      <c r="H170" s="143"/>
      <c r="I170" s="5"/>
      <c r="J170" s="5"/>
      <c r="K170" s="5"/>
      <c r="L170" s="149"/>
      <c r="M170" s="143"/>
      <c r="N170" s="5"/>
      <c r="O170" s="5"/>
    </row>
    <row r="171" spans="2:15" s="142" customFormat="1" x14ac:dyDescent="0.3">
      <c r="B171" s="141"/>
      <c r="C171" s="141"/>
      <c r="G171" s="5"/>
      <c r="H171" s="143"/>
      <c r="I171" s="5"/>
      <c r="J171" s="5"/>
      <c r="K171" s="5"/>
      <c r="L171" s="149"/>
      <c r="M171" s="143"/>
      <c r="N171" s="5"/>
      <c r="O171" s="5"/>
    </row>
    <row r="172" spans="2:15" s="142" customFormat="1" x14ac:dyDescent="0.3">
      <c r="B172" s="141"/>
      <c r="C172" s="141"/>
      <c r="G172" s="5"/>
      <c r="H172" s="143"/>
      <c r="I172" s="5"/>
      <c r="J172" s="5"/>
      <c r="K172" s="5"/>
      <c r="L172" s="149"/>
      <c r="M172" s="143"/>
      <c r="N172" s="5"/>
      <c r="O172" s="5"/>
    </row>
    <row r="173" spans="2:15" s="142" customFormat="1" x14ac:dyDescent="0.3">
      <c r="B173" s="141"/>
      <c r="C173" s="141"/>
      <c r="G173" s="5"/>
      <c r="H173" s="143"/>
      <c r="I173" s="5"/>
      <c r="J173" s="5"/>
      <c r="K173" s="5"/>
      <c r="L173" s="149"/>
      <c r="M173" s="143"/>
      <c r="N173" s="5"/>
      <c r="O173" s="5"/>
    </row>
    <row r="174" spans="2:15" s="142" customFormat="1" x14ac:dyDescent="0.3">
      <c r="B174" s="141"/>
      <c r="C174" s="141"/>
      <c r="G174" s="5"/>
      <c r="H174" s="143"/>
      <c r="I174" s="5"/>
      <c r="J174" s="5"/>
      <c r="K174" s="5"/>
      <c r="L174" s="149"/>
      <c r="M174" s="143"/>
      <c r="N174" s="5"/>
      <c r="O174" s="5"/>
    </row>
    <row r="175" spans="2:15" s="142" customFormat="1" x14ac:dyDescent="0.3">
      <c r="B175" s="141"/>
      <c r="C175" s="141"/>
      <c r="G175" s="5"/>
      <c r="H175" s="143"/>
      <c r="I175" s="5"/>
      <c r="J175" s="5"/>
      <c r="K175" s="5"/>
      <c r="L175" s="149"/>
      <c r="M175" s="143"/>
      <c r="N175" s="5"/>
      <c r="O175" s="5"/>
    </row>
    <row r="176" spans="2:15" s="142" customFormat="1" x14ac:dyDescent="0.3">
      <c r="B176" s="141"/>
      <c r="C176" s="141"/>
      <c r="G176" s="5"/>
      <c r="H176" s="143"/>
      <c r="I176" s="5"/>
      <c r="J176" s="5"/>
      <c r="K176" s="5"/>
      <c r="L176" s="149"/>
      <c r="M176" s="143"/>
      <c r="N176" s="5"/>
      <c r="O176" s="5"/>
    </row>
    <row r="177" spans="2:15" s="142" customFormat="1" x14ac:dyDescent="0.3">
      <c r="B177" s="141"/>
      <c r="C177" s="141"/>
      <c r="G177" s="5"/>
      <c r="H177" s="143"/>
      <c r="I177" s="5"/>
      <c r="J177" s="5"/>
      <c r="K177" s="5"/>
      <c r="L177" s="149"/>
      <c r="M177" s="143"/>
      <c r="N177" s="5"/>
      <c r="O177" s="5"/>
    </row>
    <row r="178" spans="2:15" s="142" customFormat="1" x14ac:dyDescent="0.3">
      <c r="B178" s="141"/>
      <c r="C178" s="141"/>
      <c r="G178" s="5"/>
      <c r="H178" s="143"/>
      <c r="I178" s="5"/>
      <c r="J178" s="5"/>
      <c r="K178" s="5"/>
      <c r="L178" s="149"/>
      <c r="M178" s="143"/>
      <c r="N178" s="5"/>
      <c r="O178" s="5"/>
    </row>
    <row r="179" spans="2:15" s="142" customFormat="1" x14ac:dyDescent="0.3">
      <c r="B179" s="141"/>
      <c r="C179" s="141"/>
      <c r="G179" s="5"/>
      <c r="H179" s="143"/>
      <c r="I179" s="5"/>
      <c r="J179" s="5"/>
      <c r="K179" s="5"/>
      <c r="L179" s="149"/>
      <c r="M179" s="143"/>
      <c r="N179" s="5"/>
      <c r="O179" s="5"/>
    </row>
    <row r="180" spans="2:15" s="142" customFormat="1" x14ac:dyDescent="0.3">
      <c r="B180" s="141"/>
      <c r="C180" s="141"/>
      <c r="G180" s="5"/>
      <c r="H180" s="143"/>
      <c r="I180" s="5"/>
      <c r="J180" s="5"/>
      <c r="K180" s="5"/>
      <c r="L180" s="149"/>
      <c r="M180" s="143"/>
      <c r="N180" s="5"/>
      <c r="O180" s="5"/>
    </row>
    <row r="181" spans="2:15" s="142" customFormat="1" x14ac:dyDescent="0.3">
      <c r="B181" s="141"/>
      <c r="C181" s="141"/>
      <c r="G181" s="5"/>
      <c r="H181" s="143"/>
      <c r="I181" s="5"/>
      <c r="J181" s="5"/>
      <c r="K181" s="5"/>
      <c r="L181" s="149"/>
      <c r="M181" s="143"/>
      <c r="N181" s="5"/>
      <c r="O181" s="5"/>
    </row>
    <row r="182" spans="2:15" s="142" customFormat="1" x14ac:dyDescent="0.3">
      <c r="B182" s="141"/>
      <c r="C182" s="141"/>
      <c r="G182" s="5"/>
      <c r="H182" s="143"/>
      <c r="I182" s="5"/>
      <c r="J182" s="5"/>
      <c r="K182" s="5"/>
      <c r="L182" s="149"/>
      <c r="M182" s="143"/>
      <c r="N182" s="5"/>
      <c r="O182" s="5"/>
    </row>
    <row r="183" spans="2:15" s="142" customFormat="1" x14ac:dyDescent="0.3">
      <c r="B183" s="141"/>
      <c r="C183" s="141"/>
      <c r="G183" s="5"/>
      <c r="H183" s="143"/>
      <c r="I183" s="5"/>
      <c r="J183" s="5"/>
      <c r="K183" s="5"/>
      <c r="L183" s="149"/>
      <c r="M183" s="143"/>
      <c r="N183" s="5"/>
      <c r="O183" s="5"/>
    </row>
    <row r="184" spans="2:15" s="142" customFormat="1" x14ac:dyDescent="0.3">
      <c r="B184" s="141"/>
      <c r="C184" s="141"/>
      <c r="G184" s="5"/>
      <c r="H184" s="143"/>
      <c r="I184" s="5"/>
      <c r="J184" s="5"/>
      <c r="K184" s="5"/>
      <c r="L184" s="149"/>
      <c r="M184" s="143"/>
      <c r="N184" s="5"/>
      <c r="O184" s="5"/>
    </row>
    <row r="185" spans="2:15" s="142" customFormat="1" x14ac:dyDescent="0.3">
      <c r="B185" s="141"/>
      <c r="C185" s="141"/>
      <c r="G185" s="5"/>
      <c r="H185" s="143"/>
      <c r="I185" s="5"/>
      <c r="J185" s="5"/>
      <c r="K185" s="5"/>
      <c r="L185" s="149"/>
      <c r="M185" s="143"/>
      <c r="N185" s="5"/>
      <c r="O185" s="5"/>
    </row>
    <row r="186" spans="2:15" s="142" customFormat="1" x14ac:dyDescent="0.3">
      <c r="B186" s="141"/>
      <c r="C186" s="141"/>
      <c r="G186" s="5"/>
      <c r="H186" s="143"/>
      <c r="I186" s="5"/>
      <c r="J186" s="5"/>
      <c r="K186" s="5"/>
      <c r="L186" s="149"/>
      <c r="M186" s="143"/>
      <c r="N186" s="5"/>
      <c r="O186" s="5"/>
    </row>
    <row r="187" spans="2:15" s="142" customFormat="1" x14ac:dyDescent="0.3">
      <c r="B187" s="141"/>
      <c r="C187" s="141"/>
      <c r="G187" s="5"/>
      <c r="H187" s="143"/>
      <c r="I187" s="5"/>
      <c r="J187" s="5"/>
      <c r="K187" s="5"/>
      <c r="L187" s="149"/>
      <c r="M187" s="143"/>
      <c r="N187" s="5"/>
      <c r="O187" s="5"/>
    </row>
    <row r="188" spans="2:15" s="142" customFormat="1" x14ac:dyDescent="0.3">
      <c r="B188" s="141"/>
      <c r="C188" s="141"/>
      <c r="G188" s="5"/>
      <c r="H188" s="143"/>
      <c r="I188" s="5"/>
      <c r="J188" s="5"/>
      <c r="K188" s="5"/>
      <c r="L188" s="149"/>
      <c r="M188" s="143"/>
      <c r="N188" s="5"/>
      <c r="O188" s="5"/>
    </row>
    <row r="189" spans="2:15" s="142" customFormat="1" x14ac:dyDescent="0.3">
      <c r="B189" s="141"/>
      <c r="C189" s="141"/>
      <c r="G189" s="5"/>
      <c r="H189" s="143"/>
      <c r="I189" s="5"/>
      <c r="J189" s="5"/>
      <c r="K189" s="5"/>
      <c r="L189" s="149"/>
      <c r="M189" s="143"/>
      <c r="N189" s="5"/>
      <c r="O189" s="5"/>
    </row>
    <row r="190" spans="2:15" s="142" customFormat="1" x14ac:dyDescent="0.3">
      <c r="B190" s="141"/>
      <c r="C190" s="141"/>
      <c r="G190" s="5"/>
      <c r="H190" s="143"/>
      <c r="I190" s="5"/>
      <c r="J190" s="5"/>
      <c r="K190" s="5"/>
      <c r="L190" s="149"/>
      <c r="M190" s="143"/>
      <c r="N190" s="5"/>
      <c r="O190" s="5"/>
    </row>
    <row r="191" spans="2:15" s="142" customFormat="1" x14ac:dyDescent="0.3">
      <c r="B191" s="141"/>
      <c r="C191" s="141"/>
      <c r="G191" s="5"/>
      <c r="H191" s="143"/>
      <c r="I191" s="5"/>
      <c r="J191" s="5"/>
      <c r="K191" s="5"/>
      <c r="L191" s="149"/>
      <c r="M191" s="143"/>
      <c r="N191" s="5"/>
      <c r="O191" s="5"/>
    </row>
    <row r="192" spans="2:15" s="142" customFormat="1" x14ac:dyDescent="0.3">
      <c r="B192" s="141"/>
      <c r="C192" s="141"/>
      <c r="G192" s="5"/>
      <c r="H192" s="143"/>
      <c r="I192" s="5"/>
      <c r="J192" s="5"/>
      <c r="K192" s="5"/>
      <c r="L192" s="149"/>
      <c r="M192" s="143"/>
      <c r="N192" s="5"/>
      <c r="O192" s="5"/>
    </row>
    <row r="193" spans="2:15" s="142" customFormat="1" x14ac:dyDescent="0.3">
      <c r="B193" s="141"/>
      <c r="C193" s="141"/>
      <c r="G193" s="5"/>
      <c r="H193" s="143"/>
      <c r="I193" s="5"/>
      <c r="J193" s="5"/>
      <c r="K193" s="5"/>
      <c r="L193" s="149"/>
      <c r="M193" s="143"/>
      <c r="N193" s="5"/>
      <c r="O193" s="5"/>
    </row>
    <row r="194" spans="2:15" s="142" customFormat="1" x14ac:dyDescent="0.3">
      <c r="B194" s="141"/>
      <c r="C194" s="141"/>
      <c r="G194" s="5"/>
      <c r="H194" s="143"/>
      <c r="I194" s="5"/>
      <c r="J194" s="5"/>
      <c r="K194" s="5"/>
      <c r="L194" s="149"/>
      <c r="M194" s="143"/>
      <c r="N194" s="5"/>
      <c r="O194" s="5"/>
    </row>
    <row r="195" spans="2:15" s="142" customFormat="1" x14ac:dyDescent="0.3">
      <c r="B195" s="141"/>
      <c r="G195" s="5"/>
      <c r="H195" s="143"/>
      <c r="I195" s="5"/>
      <c r="J195" s="5"/>
      <c r="K195" s="5"/>
      <c r="L195" s="149"/>
      <c r="M195" s="143"/>
      <c r="N195" s="5"/>
      <c r="O195" s="5"/>
    </row>
    <row r="196" spans="2:15" s="142" customFormat="1" x14ac:dyDescent="0.3">
      <c r="B196" s="141"/>
      <c r="G196" s="5"/>
      <c r="H196" s="143"/>
      <c r="I196" s="5"/>
      <c r="J196" s="5"/>
      <c r="K196" s="5"/>
      <c r="L196" s="149"/>
      <c r="M196" s="143"/>
      <c r="N196" s="5"/>
      <c r="O196" s="5"/>
    </row>
    <row r="197" spans="2:15" s="142" customFormat="1" x14ac:dyDescent="0.3">
      <c r="B197" s="141"/>
      <c r="G197" s="5"/>
      <c r="H197" s="143"/>
      <c r="I197" s="5"/>
      <c r="J197" s="5"/>
      <c r="K197" s="5"/>
      <c r="L197" s="149"/>
      <c r="M197" s="143"/>
      <c r="N197" s="5"/>
      <c r="O197" s="5"/>
    </row>
    <row r="198" spans="2:15" s="142" customFormat="1" x14ac:dyDescent="0.3">
      <c r="B198" s="141"/>
      <c r="G198" s="5"/>
      <c r="H198" s="143"/>
      <c r="I198" s="5"/>
      <c r="J198" s="5"/>
      <c r="K198" s="5"/>
      <c r="L198" s="149"/>
      <c r="M198" s="143"/>
      <c r="N198" s="5"/>
      <c r="O198" s="5"/>
    </row>
    <row r="199" spans="2:15" s="142" customFormat="1" x14ac:dyDescent="0.3">
      <c r="B199" s="141"/>
      <c r="G199" s="5"/>
      <c r="H199" s="143"/>
      <c r="I199" s="5"/>
      <c r="J199" s="5"/>
      <c r="K199" s="5"/>
      <c r="L199" s="149"/>
      <c r="M199" s="143"/>
      <c r="N199" s="5"/>
      <c r="O199" s="5"/>
    </row>
    <row r="200" spans="2:15" s="142" customFormat="1" x14ac:dyDescent="0.3">
      <c r="B200" s="141"/>
      <c r="G200" s="5"/>
      <c r="H200" s="143"/>
      <c r="I200" s="5"/>
      <c r="J200" s="5"/>
      <c r="K200" s="5"/>
      <c r="L200" s="149"/>
      <c r="M200" s="143"/>
      <c r="N200" s="5"/>
      <c r="O200" s="5"/>
    </row>
    <row r="201" spans="2:15" s="142" customFormat="1" x14ac:dyDescent="0.3">
      <c r="B201" s="141"/>
      <c r="G201" s="5"/>
      <c r="H201" s="143"/>
      <c r="I201" s="5"/>
      <c r="J201" s="5"/>
      <c r="K201" s="5"/>
      <c r="L201" s="149"/>
      <c r="M201" s="143"/>
      <c r="N201" s="5"/>
      <c r="O201" s="5"/>
    </row>
    <row r="202" spans="2:15" s="142" customFormat="1" x14ac:dyDescent="0.3">
      <c r="B202" s="141"/>
      <c r="G202" s="5"/>
      <c r="H202" s="143"/>
      <c r="I202" s="5"/>
      <c r="J202" s="5"/>
      <c r="K202" s="5"/>
      <c r="L202" s="149"/>
      <c r="M202" s="143"/>
      <c r="N202" s="5"/>
      <c r="O202" s="5"/>
    </row>
    <row r="203" spans="2:15" s="142" customFormat="1" x14ac:dyDescent="0.3">
      <c r="B203" s="141"/>
      <c r="G203" s="5"/>
      <c r="H203" s="143"/>
      <c r="I203" s="5"/>
      <c r="J203" s="5"/>
      <c r="K203" s="5"/>
      <c r="L203" s="149"/>
      <c r="M203" s="143"/>
      <c r="N203" s="5"/>
      <c r="O203" s="5"/>
    </row>
    <row r="204" spans="2:15" s="142" customFormat="1" x14ac:dyDescent="0.3">
      <c r="B204" s="141"/>
      <c r="G204" s="5"/>
      <c r="H204" s="143"/>
      <c r="I204" s="5"/>
      <c r="J204" s="5"/>
      <c r="K204" s="5"/>
      <c r="L204" s="149"/>
      <c r="M204" s="143"/>
      <c r="N204" s="5"/>
      <c r="O204" s="5"/>
    </row>
    <row r="205" spans="2:15" s="142" customFormat="1" x14ac:dyDescent="0.3">
      <c r="B205" s="141"/>
      <c r="G205" s="5"/>
      <c r="H205" s="143"/>
      <c r="I205" s="5"/>
      <c r="J205" s="5"/>
      <c r="K205" s="5"/>
      <c r="L205" s="149"/>
      <c r="M205" s="143"/>
      <c r="N205" s="5"/>
      <c r="O205" s="5"/>
    </row>
    <row r="206" spans="2:15" s="142" customFormat="1" x14ac:dyDescent="0.3">
      <c r="B206" s="141"/>
      <c r="G206" s="5"/>
      <c r="H206" s="143"/>
      <c r="I206" s="5"/>
      <c r="J206" s="5"/>
      <c r="K206" s="5"/>
      <c r="L206" s="149"/>
      <c r="M206" s="143"/>
      <c r="N206" s="5"/>
      <c r="O206" s="5"/>
    </row>
    <row r="207" spans="2:15" s="142" customFormat="1" x14ac:dyDescent="0.3">
      <c r="B207" s="141"/>
      <c r="G207" s="5"/>
      <c r="H207" s="143"/>
      <c r="I207" s="5"/>
      <c r="J207" s="5"/>
      <c r="K207" s="5"/>
      <c r="L207" s="149"/>
      <c r="M207" s="143"/>
      <c r="N207" s="5"/>
      <c r="O207" s="5"/>
    </row>
    <row r="208" spans="2:15" s="142" customFormat="1" x14ac:dyDescent="0.3">
      <c r="B208" s="141"/>
      <c r="G208" s="5"/>
      <c r="H208" s="143"/>
      <c r="I208" s="5"/>
      <c r="J208" s="5"/>
      <c r="K208" s="5"/>
      <c r="L208" s="149"/>
      <c r="M208" s="143"/>
      <c r="N208" s="5"/>
      <c r="O208" s="5"/>
    </row>
    <row r="209" spans="2:15" s="142" customFormat="1" x14ac:dyDescent="0.3">
      <c r="B209" s="141"/>
      <c r="G209" s="5"/>
      <c r="H209" s="143"/>
      <c r="I209" s="5"/>
      <c r="J209" s="5"/>
      <c r="K209" s="5"/>
      <c r="L209" s="149"/>
      <c r="M209" s="143"/>
      <c r="N209" s="5"/>
      <c r="O209" s="5"/>
    </row>
    <row r="210" spans="2:15" s="142" customFormat="1" x14ac:dyDescent="0.3">
      <c r="B210" s="141"/>
      <c r="G210" s="5"/>
      <c r="H210" s="143"/>
      <c r="I210" s="5"/>
      <c r="J210" s="5"/>
      <c r="K210" s="5"/>
      <c r="L210" s="149"/>
      <c r="M210" s="143"/>
      <c r="N210" s="5"/>
      <c r="O210" s="5"/>
    </row>
    <row r="211" spans="2:15" s="142" customFormat="1" x14ac:dyDescent="0.3">
      <c r="B211" s="141"/>
      <c r="G211" s="5"/>
      <c r="H211" s="143"/>
      <c r="I211" s="5"/>
      <c r="J211" s="5"/>
      <c r="K211" s="5"/>
      <c r="L211" s="149"/>
      <c r="M211" s="143"/>
      <c r="N211" s="5"/>
      <c r="O211" s="5"/>
    </row>
    <row r="212" spans="2:15" s="142" customFormat="1" x14ac:dyDescent="0.3">
      <c r="B212" s="141"/>
      <c r="G212" s="5"/>
      <c r="H212" s="143"/>
      <c r="I212" s="5"/>
      <c r="J212" s="5"/>
      <c r="K212" s="5"/>
      <c r="L212" s="149"/>
      <c r="M212" s="143"/>
      <c r="N212" s="5"/>
      <c r="O212" s="5"/>
    </row>
    <row r="213" spans="2:15" s="142" customFormat="1" x14ac:dyDescent="0.3">
      <c r="B213" s="141"/>
      <c r="G213" s="5"/>
      <c r="H213" s="143"/>
      <c r="I213" s="5"/>
      <c r="J213" s="5"/>
      <c r="K213" s="5"/>
      <c r="L213" s="149"/>
      <c r="M213" s="143"/>
      <c r="N213" s="5"/>
      <c r="O213" s="5"/>
    </row>
    <row r="214" spans="2:15" s="142" customFormat="1" x14ac:dyDescent="0.3">
      <c r="B214" s="141"/>
      <c r="G214" s="5"/>
      <c r="H214" s="143"/>
      <c r="I214" s="5"/>
      <c r="J214" s="5"/>
      <c r="K214" s="5"/>
      <c r="L214" s="149"/>
      <c r="M214" s="143"/>
      <c r="N214" s="5"/>
      <c r="O214" s="5"/>
    </row>
    <row r="215" spans="2:15" s="142" customFormat="1" x14ac:dyDescent="0.3">
      <c r="B215" s="141"/>
      <c r="G215" s="5"/>
      <c r="H215" s="143"/>
      <c r="I215" s="5"/>
      <c r="J215" s="5"/>
      <c r="K215" s="5"/>
      <c r="L215" s="149"/>
      <c r="M215" s="143"/>
      <c r="N215" s="5"/>
      <c r="O215" s="5"/>
    </row>
    <row r="216" spans="2:15" s="142" customFormat="1" x14ac:dyDescent="0.3">
      <c r="B216" s="141"/>
      <c r="G216" s="5"/>
      <c r="H216" s="143"/>
      <c r="I216" s="5"/>
      <c r="J216" s="5"/>
      <c r="K216" s="5"/>
      <c r="L216" s="149"/>
      <c r="M216" s="143"/>
      <c r="N216" s="5"/>
      <c r="O216" s="5"/>
    </row>
    <row r="217" spans="2:15" s="142" customFormat="1" x14ac:dyDescent="0.3">
      <c r="B217" s="141"/>
      <c r="G217" s="5"/>
      <c r="H217" s="143"/>
      <c r="I217" s="5"/>
      <c r="J217" s="5"/>
      <c r="K217" s="5"/>
      <c r="L217" s="149"/>
      <c r="M217" s="143"/>
      <c r="N217" s="5"/>
      <c r="O217" s="5"/>
    </row>
    <row r="218" spans="2:15" s="142" customFormat="1" x14ac:dyDescent="0.3">
      <c r="B218" s="141"/>
      <c r="G218" s="5"/>
      <c r="H218" s="143"/>
      <c r="I218" s="5"/>
      <c r="J218" s="5"/>
      <c r="K218" s="5"/>
      <c r="L218" s="149"/>
      <c r="M218" s="143"/>
      <c r="N218" s="5"/>
      <c r="O218" s="5"/>
    </row>
    <row r="219" spans="2:15" s="142" customFormat="1" x14ac:dyDescent="0.3">
      <c r="B219" s="141"/>
      <c r="G219" s="5"/>
      <c r="H219" s="143"/>
      <c r="I219" s="5"/>
      <c r="J219" s="5"/>
      <c r="K219" s="5"/>
      <c r="L219" s="149"/>
      <c r="M219" s="143"/>
      <c r="N219" s="5"/>
      <c r="O219" s="5"/>
    </row>
    <row r="220" spans="2:15" s="142" customFormat="1" x14ac:dyDescent="0.3">
      <c r="B220" s="141"/>
      <c r="G220" s="5"/>
      <c r="H220" s="143"/>
      <c r="I220" s="5"/>
      <c r="J220" s="5"/>
      <c r="K220" s="5"/>
      <c r="L220" s="149"/>
      <c r="M220" s="143"/>
      <c r="N220" s="5"/>
      <c r="O220" s="5"/>
    </row>
    <row r="221" spans="2:15" s="142" customFormat="1" x14ac:dyDescent="0.3">
      <c r="B221" s="141"/>
      <c r="G221" s="5"/>
      <c r="H221" s="143"/>
      <c r="I221" s="5"/>
      <c r="J221" s="5"/>
      <c r="K221" s="5"/>
      <c r="L221" s="149"/>
      <c r="M221" s="143"/>
      <c r="N221" s="5"/>
      <c r="O221" s="5"/>
    </row>
    <row r="222" spans="2:15" s="142" customFormat="1" x14ac:dyDescent="0.3">
      <c r="B222" s="141"/>
      <c r="G222" s="5"/>
      <c r="H222" s="143"/>
      <c r="I222" s="5"/>
      <c r="J222" s="5"/>
      <c r="K222" s="5"/>
      <c r="L222" s="149"/>
      <c r="M222" s="143"/>
      <c r="N222" s="5"/>
      <c r="O222" s="5"/>
    </row>
    <row r="223" spans="2:15" s="142" customFormat="1" x14ac:dyDescent="0.3">
      <c r="B223" s="141"/>
      <c r="G223" s="5"/>
      <c r="H223" s="143"/>
      <c r="I223" s="5"/>
      <c r="J223" s="5"/>
      <c r="K223" s="5"/>
      <c r="L223" s="149"/>
      <c r="M223" s="143"/>
      <c r="N223" s="5"/>
      <c r="O223" s="5"/>
    </row>
    <row r="224" spans="2:15" s="142" customFormat="1" x14ac:dyDescent="0.3">
      <c r="B224" s="141"/>
      <c r="G224" s="5"/>
      <c r="H224" s="143"/>
      <c r="I224" s="5"/>
      <c r="J224" s="5"/>
      <c r="K224" s="5"/>
      <c r="L224" s="149"/>
      <c r="M224" s="143"/>
      <c r="N224" s="5"/>
      <c r="O224" s="5"/>
    </row>
    <row r="225" spans="2:15" s="142" customFormat="1" x14ac:dyDescent="0.3">
      <c r="B225" s="141"/>
      <c r="G225" s="5"/>
      <c r="H225" s="143"/>
      <c r="I225" s="5"/>
      <c r="J225" s="5"/>
      <c r="K225" s="5"/>
      <c r="L225" s="149"/>
      <c r="M225" s="143"/>
      <c r="N225" s="5"/>
      <c r="O225" s="5"/>
    </row>
    <row r="226" spans="2:15" s="142" customFormat="1" x14ac:dyDescent="0.3">
      <c r="B226" s="141"/>
      <c r="G226" s="5"/>
      <c r="H226" s="143"/>
      <c r="I226" s="5"/>
      <c r="J226" s="5"/>
      <c r="K226" s="5"/>
      <c r="L226" s="149"/>
      <c r="M226" s="143"/>
      <c r="N226" s="5"/>
      <c r="O226" s="5"/>
    </row>
    <row r="227" spans="2:15" s="142" customFormat="1" x14ac:dyDescent="0.3">
      <c r="B227" s="141"/>
      <c r="G227" s="5"/>
      <c r="H227" s="143"/>
      <c r="I227" s="5"/>
      <c r="J227" s="5"/>
      <c r="K227" s="5"/>
      <c r="L227" s="149"/>
      <c r="M227" s="143"/>
      <c r="N227" s="5"/>
      <c r="O227" s="5"/>
    </row>
    <row r="228" spans="2:15" s="142" customFormat="1" x14ac:dyDescent="0.3">
      <c r="B228" s="141"/>
      <c r="G228" s="5"/>
      <c r="H228" s="143"/>
      <c r="I228" s="5"/>
      <c r="J228" s="5"/>
      <c r="K228" s="5"/>
      <c r="L228" s="149"/>
      <c r="M228" s="143"/>
      <c r="N228" s="5"/>
      <c r="O228" s="5"/>
    </row>
    <row r="229" spans="2:15" s="142" customFormat="1" x14ac:dyDescent="0.3">
      <c r="B229" s="141"/>
      <c r="G229" s="5"/>
      <c r="H229" s="143"/>
      <c r="I229" s="5"/>
      <c r="J229" s="5"/>
      <c r="K229" s="5"/>
      <c r="L229" s="149"/>
      <c r="M229" s="143"/>
      <c r="N229" s="5"/>
      <c r="O229" s="5"/>
    </row>
    <row r="230" spans="2:15" s="142" customFormat="1" x14ac:dyDescent="0.3">
      <c r="B230" s="141"/>
      <c r="G230" s="5"/>
      <c r="H230" s="143"/>
      <c r="I230" s="5"/>
      <c r="J230" s="5"/>
      <c r="K230" s="5"/>
      <c r="L230" s="149"/>
      <c r="M230" s="143"/>
      <c r="N230" s="5"/>
      <c r="O230" s="5"/>
    </row>
    <row r="231" spans="2:15" s="142" customFormat="1" x14ac:dyDescent="0.3">
      <c r="B231" s="141"/>
      <c r="G231" s="5"/>
      <c r="H231" s="143"/>
      <c r="I231" s="5"/>
      <c r="J231" s="5"/>
      <c r="K231" s="5"/>
      <c r="L231" s="149"/>
      <c r="M231" s="143"/>
      <c r="N231" s="5"/>
      <c r="O231" s="5"/>
    </row>
    <row r="232" spans="2:15" s="142" customFormat="1" x14ac:dyDescent="0.3">
      <c r="B232" s="141"/>
      <c r="G232" s="5"/>
      <c r="H232" s="143"/>
      <c r="I232" s="5"/>
      <c r="J232" s="5"/>
      <c r="K232" s="5"/>
      <c r="L232" s="149"/>
      <c r="M232" s="143"/>
      <c r="N232" s="5"/>
      <c r="O232" s="5"/>
    </row>
    <row r="233" spans="2:15" s="142" customFormat="1" x14ac:dyDescent="0.3">
      <c r="B233" s="141"/>
      <c r="G233" s="5"/>
      <c r="H233" s="143"/>
      <c r="I233" s="5"/>
      <c r="J233" s="5"/>
      <c r="K233" s="5"/>
      <c r="L233" s="149"/>
      <c r="M233" s="143"/>
      <c r="N233" s="5"/>
      <c r="O233" s="5"/>
    </row>
    <row r="234" spans="2:15" s="142" customFormat="1" x14ac:dyDescent="0.3">
      <c r="B234" s="141"/>
      <c r="G234" s="5"/>
      <c r="H234" s="143"/>
      <c r="I234" s="5"/>
      <c r="J234" s="5"/>
      <c r="K234" s="5"/>
      <c r="L234" s="149"/>
      <c r="M234" s="143"/>
      <c r="N234" s="5"/>
      <c r="O234" s="5"/>
    </row>
    <row r="235" spans="2:15" s="142" customFormat="1" x14ac:dyDescent="0.3">
      <c r="B235" s="141"/>
      <c r="G235" s="5"/>
      <c r="H235" s="143"/>
      <c r="I235" s="5"/>
      <c r="J235" s="5"/>
      <c r="K235" s="5"/>
      <c r="L235" s="149"/>
      <c r="M235" s="143"/>
      <c r="N235" s="5"/>
      <c r="O235" s="5"/>
    </row>
    <row r="236" spans="2:15" s="142" customFormat="1" x14ac:dyDescent="0.3">
      <c r="B236" s="141"/>
      <c r="G236" s="5"/>
      <c r="H236" s="143"/>
      <c r="I236" s="5"/>
      <c r="J236" s="5"/>
      <c r="K236" s="5"/>
      <c r="L236" s="149"/>
      <c r="M236" s="143"/>
      <c r="N236" s="5"/>
      <c r="O236" s="5"/>
    </row>
    <row r="237" spans="2:15" s="142" customFormat="1" x14ac:dyDescent="0.3">
      <c r="B237" s="141"/>
      <c r="G237" s="5"/>
      <c r="H237" s="143"/>
      <c r="I237" s="5"/>
      <c r="J237" s="5"/>
      <c r="K237" s="5"/>
      <c r="L237" s="149"/>
      <c r="M237" s="143"/>
      <c r="N237" s="5"/>
      <c r="O237" s="5"/>
    </row>
    <row r="238" spans="2:15" s="142" customFormat="1" x14ac:dyDescent="0.3">
      <c r="B238" s="141"/>
      <c r="G238" s="5"/>
      <c r="H238" s="143"/>
      <c r="I238" s="5"/>
      <c r="J238" s="5"/>
      <c r="K238" s="5"/>
      <c r="L238" s="149"/>
      <c r="M238" s="143"/>
      <c r="N238" s="5"/>
      <c r="O238" s="5"/>
    </row>
    <row r="239" spans="2:15" s="142" customFormat="1" x14ac:dyDescent="0.3">
      <c r="B239" s="141"/>
      <c r="G239" s="5"/>
      <c r="H239" s="143"/>
      <c r="I239" s="5"/>
      <c r="J239" s="5"/>
      <c r="K239" s="5"/>
      <c r="L239" s="149"/>
      <c r="M239" s="143"/>
      <c r="N239" s="5"/>
      <c r="O239" s="5"/>
    </row>
    <row r="240" spans="2:15" s="142" customFormat="1" x14ac:dyDescent="0.3">
      <c r="B240" s="141"/>
      <c r="G240" s="5"/>
      <c r="H240" s="143"/>
      <c r="I240" s="5"/>
      <c r="J240" s="5"/>
      <c r="K240" s="5"/>
      <c r="L240" s="149"/>
      <c r="M240" s="143"/>
      <c r="N240" s="5"/>
      <c r="O240" s="5"/>
    </row>
    <row r="241" spans="2:15" s="142" customFormat="1" x14ac:dyDescent="0.3">
      <c r="B241" s="141"/>
      <c r="G241" s="5"/>
      <c r="H241" s="143"/>
      <c r="I241" s="5"/>
      <c r="J241" s="5"/>
      <c r="K241" s="5"/>
      <c r="L241" s="149"/>
      <c r="M241" s="143"/>
      <c r="N241" s="5"/>
      <c r="O241" s="5"/>
    </row>
    <row r="242" spans="2:15" s="142" customFormat="1" x14ac:dyDescent="0.3">
      <c r="B242" s="141"/>
      <c r="G242" s="5"/>
      <c r="H242" s="143"/>
      <c r="I242" s="5"/>
      <c r="J242" s="5"/>
      <c r="K242" s="5"/>
      <c r="L242" s="149"/>
      <c r="M242" s="143"/>
      <c r="N242" s="5"/>
      <c r="O242" s="5"/>
    </row>
    <row r="243" spans="2:15" s="142" customFormat="1" x14ac:dyDescent="0.3">
      <c r="B243" s="141"/>
      <c r="G243" s="5"/>
      <c r="H243" s="143"/>
      <c r="I243" s="5"/>
      <c r="J243" s="5"/>
      <c r="K243" s="5"/>
      <c r="L243" s="149"/>
      <c r="M243" s="143"/>
      <c r="N243" s="5"/>
      <c r="O243" s="5"/>
    </row>
    <row r="244" spans="2:15" s="142" customFormat="1" x14ac:dyDescent="0.3">
      <c r="B244" s="141"/>
      <c r="G244" s="5"/>
      <c r="H244" s="143"/>
      <c r="I244" s="5"/>
      <c r="J244" s="5"/>
      <c r="K244" s="5"/>
      <c r="L244" s="149"/>
      <c r="M244" s="143"/>
      <c r="N244" s="5"/>
      <c r="O244" s="5"/>
    </row>
    <row r="245" spans="2:15" s="142" customFormat="1" x14ac:dyDescent="0.3">
      <c r="B245" s="141"/>
      <c r="G245" s="5"/>
      <c r="H245" s="143"/>
      <c r="I245" s="5"/>
      <c r="J245" s="5"/>
      <c r="K245" s="5"/>
      <c r="L245" s="149"/>
      <c r="M245" s="143"/>
      <c r="N245" s="5"/>
      <c r="O245" s="5"/>
    </row>
    <row r="246" spans="2:15" s="142" customFormat="1" x14ac:dyDescent="0.3">
      <c r="B246" s="141"/>
      <c r="G246" s="5"/>
      <c r="H246" s="143"/>
      <c r="I246" s="5"/>
      <c r="J246" s="5"/>
      <c r="K246" s="5"/>
      <c r="L246" s="149"/>
      <c r="M246" s="143"/>
      <c r="N246" s="5"/>
      <c r="O246" s="5"/>
    </row>
    <row r="247" spans="2:15" s="142" customFormat="1" x14ac:dyDescent="0.3">
      <c r="B247" s="141"/>
      <c r="G247" s="5"/>
      <c r="H247" s="143"/>
      <c r="I247" s="5"/>
      <c r="J247" s="5"/>
      <c r="K247" s="5"/>
      <c r="L247" s="149"/>
      <c r="M247" s="143"/>
      <c r="N247" s="5"/>
      <c r="O247" s="5"/>
    </row>
    <row r="248" spans="2:15" s="142" customFormat="1" x14ac:dyDescent="0.3">
      <c r="B248" s="141"/>
      <c r="G248" s="5"/>
      <c r="H248" s="143"/>
      <c r="I248" s="5"/>
      <c r="J248" s="5"/>
      <c r="K248" s="5"/>
      <c r="L248" s="149"/>
      <c r="M248" s="143"/>
      <c r="N248" s="5"/>
      <c r="O248" s="5"/>
    </row>
    <row r="249" spans="2:15" s="142" customFormat="1" x14ac:dyDescent="0.3">
      <c r="B249" s="141"/>
      <c r="G249" s="5"/>
      <c r="H249" s="143"/>
      <c r="I249" s="5"/>
      <c r="J249" s="5"/>
      <c r="K249" s="5"/>
      <c r="L249" s="149"/>
      <c r="M249" s="143"/>
      <c r="N249" s="5"/>
      <c r="O249" s="5"/>
    </row>
    <row r="250" spans="2:15" s="142" customFormat="1" x14ac:dyDescent="0.3">
      <c r="B250" s="141"/>
      <c r="G250" s="5"/>
      <c r="H250" s="143"/>
      <c r="I250" s="5"/>
      <c r="J250" s="5"/>
      <c r="K250" s="5"/>
      <c r="L250" s="149"/>
      <c r="M250" s="143"/>
      <c r="N250" s="5"/>
      <c r="O250" s="5"/>
    </row>
    <row r="251" spans="2:15" s="142" customFormat="1" x14ac:dyDescent="0.3">
      <c r="B251" s="141"/>
      <c r="G251" s="5"/>
      <c r="H251" s="143"/>
      <c r="I251" s="5"/>
      <c r="J251" s="5"/>
      <c r="K251" s="5"/>
      <c r="L251" s="149"/>
      <c r="M251" s="143"/>
      <c r="N251" s="5"/>
      <c r="O251" s="5"/>
    </row>
    <row r="252" spans="2:15" s="142" customFormat="1" x14ac:dyDescent="0.3">
      <c r="B252" s="141"/>
      <c r="G252" s="5"/>
      <c r="H252" s="143"/>
      <c r="I252" s="5"/>
      <c r="J252" s="5"/>
      <c r="K252" s="5"/>
      <c r="L252" s="149"/>
      <c r="M252" s="143"/>
      <c r="N252" s="5"/>
      <c r="O252" s="5"/>
    </row>
    <row r="253" spans="2:15" s="142" customFormat="1" x14ac:dyDescent="0.3">
      <c r="B253" s="141"/>
      <c r="G253" s="5"/>
      <c r="H253" s="143"/>
      <c r="I253" s="5"/>
      <c r="J253" s="5"/>
      <c r="K253" s="5"/>
      <c r="L253" s="149"/>
      <c r="M253" s="143"/>
      <c r="N253" s="5"/>
      <c r="O253" s="5"/>
    </row>
    <row r="254" spans="2:15" s="142" customFormat="1" x14ac:dyDescent="0.3">
      <c r="B254" s="141"/>
      <c r="G254" s="5"/>
      <c r="H254" s="143"/>
      <c r="I254" s="5"/>
      <c r="J254" s="5"/>
      <c r="K254" s="5"/>
      <c r="L254" s="149"/>
      <c r="M254" s="143"/>
      <c r="N254" s="5"/>
      <c r="O254" s="5"/>
    </row>
    <row r="255" spans="2:15" s="142" customFormat="1" x14ac:dyDescent="0.3">
      <c r="B255" s="141"/>
      <c r="G255" s="5"/>
      <c r="H255" s="143"/>
      <c r="I255" s="5"/>
      <c r="J255" s="5"/>
      <c r="K255" s="5"/>
      <c r="L255" s="149"/>
      <c r="M255" s="143"/>
      <c r="N255" s="5"/>
      <c r="O255" s="5"/>
    </row>
    <row r="256" spans="2:15" s="142" customFormat="1" x14ac:dyDescent="0.3">
      <c r="B256" s="141"/>
      <c r="G256" s="5"/>
      <c r="H256" s="143"/>
      <c r="I256" s="5"/>
      <c r="J256" s="5"/>
      <c r="K256" s="5"/>
      <c r="L256" s="149"/>
      <c r="M256" s="143"/>
      <c r="N256" s="5"/>
      <c r="O256" s="5"/>
    </row>
    <row r="257" spans="2:15" s="142" customFormat="1" x14ac:dyDescent="0.3">
      <c r="B257" s="141"/>
      <c r="G257" s="5"/>
      <c r="H257" s="143"/>
      <c r="I257" s="5"/>
      <c r="J257" s="5"/>
      <c r="K257" s="5"/>
      <c r="L257" s="149"/>
      <c r="M257" s="143"/>
      <c r="N257" s="5"/>
      <c r="O257" s="5"/>
    </row>
    <row r="258" spans="2:15" s="142" customFormat="1" x14ac:dyDescent="0.3">
      <c r="B258" s="141"/>
      <c r="G258" s="5"/>
      <c r="H258" s="143"/>
      <c r="I258" s="5"/>
      <c r="J258" s="5"/>
      <c r="K258" s="5"/>
      <c r="L258" s="149"/>
      <c r="M258" s="143"/>
      <c r="N258" s="5"/>
      <c r="O258" s="5"/>
    </row>
    <row r="259" spans="2:15" s="142" customFormat="1" x14ac:dyDescent="0.3">
      <c r="B259" s="141"/>
      <c r="G259" s="5"/>
      <c r="H259" s="143"/>
      <c r="I259" s="5"/>
      <c r="J259" s="5"/>
      <c r="K259" s="5"/>
      <c r="L259" s="149"/>
      <c r="M259" s="143"/>
      <c r="N259" s="5"/>
      <c r="O259" s="5"/>
    </row>
    <row r="260" spans="2:15" s="142" customFormat="1" x14ac:dyDescent="0.3">
      <c r="B260" s="141"/>
      <c r="G260" s="5"/>
      <c r="H260" s="143"/>
      <c r="I260" s="5"/>
      <c r="J260" s="5"/>
      <c r="K260" s="5"/>
      <c r="L260" s="149"/>
      <c r="M260" s="143"/>
      <c r="N260" s="5"/>
      <c r="O260" s="5"/>
    </row>
    <row r="261" spans="2:15" s="142" customFormat="1" x14ac:dyDescent="0.3">
      <c r="B261" s="141"/>
      <c r="G261" s="5"/>
      <c r="H261" s="143"/>
      <c r="I261" s="5"/>
      <c r="J261" s="5"/>
      <c r="K261" s="5"/>
      <c r="L261" s="149"/>
      <c r="M261" s="143"/>
      <c r="N261" s="5"/>
      <c r="O261" s="5"/>
    </row>
    <row r="262" spans="2:15" s="142" customFormat="1" x14ac:dyDescent="0.3">
      <c r="B262" s="141"/>
      <c r="G262" s="5"/>
      <c r="H262" s="143"/>
      <c r="I262" s="5"/>
      <c r="J262" s="5"/>
      <c r="K262" s="5"/>
      <c r="L262" s="149"/>
      <c r="M262" s="143"/>
      <c r="N262" s="5"/>
      <c r="O262" s="5"/>
    </row>
    <row r="263" spans="2:15" s="142" customFormat="1" x14ac:dyDescent="0.3">
      <c r="B263" s="141"/>
      <c r="G263" s="5"/>
      <c r="H263" s="143"/>
      <c r="I263" s="5"/>
      <c r="J263" s="5"/>
      <c r="K263" s="5"/>
      <c r="L263" s="149"/>
      <c r="M263" s="143"/>
      <c r="N263" s="5"/>
      <c r="O263" s="5"/>
    </row>
    <row r="264" spans="2:15" s="142" customFormat="1" x14ac:dyDescent="0.3">
      <c r="B264" s="141"/>
      <c r="G264" s="5"/>
      <c r="H264" s="143"/>
      <c r="I264" s="5"/>
      <c r="J264" s="5"/>
      <c r="K264" s="5"/>
      <c r="L264" s="149"/>
      <c r="M264" s="143"/>
      <c r="N264" s="5"/>
      <c r="O264" s="5"/>
    </row>
    <row r="265" spans="2:15" s="142" customFormat="1" x14ac:dyDescent="0.3">
      <c r="B265" s="141"/>
      <c r="G265" s="5"/>
      <c r="H265" s="143"/>
      <c r="I265" s="5"/>
      <c r="J265" s="5"/>
      <c r="K265" s="5"/>
      <c r="L265" s="149"/>
      <c r="M265" s="143"/>
      <c r="N265" s="5"/>
      <c r="O265" s="5"/>
    </row>
    <row r="266" spans="2:15" s="142" customFormat="1" x14ac:dyDescent="0.3">
      <c r="B266" s="141"/>
      <c r="G266" s="5"/>
      <c r="H266" s="143"/>
      <c r="I266" s="5"/>
      <c r="J266" s="5"/>
      <c r="K266" s="5"/>
      <c r="L266" s="149"/>
      <c r="M266" s="143"/>
      <c r="N266" s="5"/>
      <c r="O266" s="5"/>
    </row>
    <row r="267" spans="2:15" s="142" customFormat="1" x14ac:dyDescent="0.3">
      <c r="B267" s="141"/>
      <c r="G267" s="5"/>
      <c r="H267" s="143"/>
      <c r="I267" s="5"/>
      <c r="J267" s="5"/>
      <c r="K267" s="5"/>
      <c r="L267" s="149"/>
      <c r="M267" s="143"/>
      <c r="N267" s="5"/>
      <c r="O267" s="5"/>
    </row>
    <row r="268" spans="2:15" s="142" customFormat="1" x14ac:dyDescent="0.3">
      <c r="B268" s="141"/>
      <c r="G268" s="5"/>
      <c r="H268" s="143"/>
      <c r="I268" s="5"/>
      <c r="J268" s="5"/>
      <c r="K268" s="5"/>
      <c r="L268" s="149"/>
      <c r="M268" s="143"/>
      <c r="N268" s="5"/>
      <c r="O268" s="5"/>
    </row>
    <row r="269" spans="2:15" s="142" customFormat="1" x14ac:dyDescent="0.3">
      <c r="B269" s="141"/>
      <c r="G269" s="5"/>
      <c r="H269" s="143"/>
      <c r="I269" s="5"/>
      <c r="J269" s="5"/>
      <c r="K269" s="5"/>
      <c r="L269" s="149"/>
      <c r="M269" s="143"/>
      <c r="N269" s="5"/>
      <c r="O269" s="5"/>
    </row>
    <row r="270" spans="2:15" s="142" customFormat="1" x14ac:dyDescent="0.3">
      <c r="B270" s="141"/>
      <c r="G270" s="5"/>
      <c r="H270" s="143"/>
      <c r="I270" s="5"/>
      <c r="J270" s="5"/>
      <c r="K270" s="5"/>
      <c r="L270" s="149"/>
      <c r="M270" s="143"/>
      <c r="N270" s="5"/>
      <c r="O270" s="5"/>
    </row>
    <row r="271" spans="2:15" s="142" customFormat="1" x14ac:dyDescent="0.3">
      <c r="B271" s="141"/>
      <c r="G271" s="5"/>
      <c r="H271" s="143"/>
      <c r="I271" s="5"/>
      <c r="J271" s="5"/>
      <c r="K271" s="5"/>
      <c r="L271" s="149"/>
      <c r="M271" s="143"/>
      <c r="N271" s="5"/>
      <c r="O271" s="5"/>
    </row>
    <row r="272" spans="2:15" s="142" customFormat="1" x14ac:dyDescent="0.3">
      <c r="B272" s="141"/>
      <c r="G272" s="5"/>
      <c r="H272" s="143"/>
      <c r="I272" s="5"/>
      <c r="J272" s="5"/>
      <c r="K272" s="5"/>
      <c r="L272" s="149"/>
      <c r="M272" s="143"/>
      <c r="N272" s="5"/>
      <c r="O272" s="5"/>
    </row>
    <row r="273" spans="2:15" s="142" customFormat="1" x14ac:dyDescent="0.3">
      <c r="B273" s="141"/>
      <c r="G273" s="5"/>
      <c r="H273" s="143"/>
      <c r="I273" s="5"/>
      <c r="J273" s="5"/>
      <c r="K273" s="5"/>
      <c r="L273" s="149"/>
      <c r="M273" s="143"/>
      <c r="N273" s="5"/>
      <c r="O273" s="5"/>
    </row>
    <row r="274" spans="2:15" s="142" customFormat="1" x14ac:dyDescent="0.3">
      <c r="B274" s="141"/>
      <c r="G274" s="5"/>
      <c r="H274" s="143"/>
      <c r="I274" s="5"/>
      <c r="J274" s="5"/>
      <c r="K274" s="5"/>
      <c r="L274" s="149"/>
      <c r="M274" s="143"/>
      <c r="N274" s="5"/>
      <c r="O274" s="5"/>
    </row>
    <row r="275" spans="2:15" s="142" customFormat="1" x14ac:dyDescent="0.3">
      <c r="B275" s="141"/>
      <c r="G275" s="5"/>
      <c r="H275" s="143"/>
      <c r="I275" s="5"/>
      <c r="J275" s="5"/>
      <c r="K275" s="5"/>
      <c r="L275" s="149"/>
      <c r="M275" s="143"/>
      <c r="N275" s="5"/>
      <c r="O275" s="5"/>
    </row>
    <row r="276" spans="2:15" s="142" customFormat="1" x14ac:dyDescent="0.3">
      <c r="B276" s="141"/>
      <c r="G276" s="5"/>
      <c r="H276" s="143"/>
      <c r="I276" s="5"/>
      <c r="J276" s="5"/>
      <c r="K276" s="5"/>
      <c r="L276" s="149"/>
      <c r="M276" s="143"/>
      <c r="N276" s="5"/>
      <c r="O276" s="5"/>
    </row>
    <row r="277" spans="2:15" s="142" customFormat="1" x14ac:dyDescent="0.3">
      <c r="B277" s="141"/>
      <c r="G277" s="5"/>
      <c r="H277" s="143"/>
      <c r="I277" s="5"/>
      <c r="J277" s="5"/>
      <c r="K277" s="5"/>
      <c r="L277" s="149"/>
      <c r="M277" s="143"/>
      <c r="N277" s="5"/>
      <c r="O277" s="5"/>
    </row>
    <row r="278" spans="2:15" s="142" customFormat="1" x14ac:dyDescent="0.3">
      <c r="B278" s="141"/>
      <c r="G278" s="5"/>
      <c r="H278" s="143"/>
      <c r="I278" s="5"/>
      <c r="J278" s="5"/>
      <c r="K278" s="5"/>
      <c r="L278" s="149"/>
      <c r="M278" s="143"/>
      <c r="N278" s="5"/>
      <c r="O278" s="5"/>
    </row>
    <row r="279" spans="2:15" s="142" customFormat="1" x14ac:dyDescent="0.3">
      <c r="B279" s="141"/>
      <c r="G279" s="5"/>
      <c r="H279" s="143"/>
      <c r="I279" s="5"/>
      <c r="J279" s="5"/>
      <c r="K279" s="5"/>
      <c r="L279" s="149"/>
      <c r="M279" s="143"/>
      <c r="N279" s="5"/>
      <c r="O279" s="5"/>
    </row>
    <row r="280" spans="2:15" s="142" customFormat="1" x14ac:dyDescent="0.3">
      <c r="B280" s="141"/>
      <c r="G280" s="5"/>
      <c r="H280" s="143"/>
      <c r="I280" s="5"/>
      <c r="J280" s="5"/>
      <c r="K280" s="5"/>
      <c r="L280" s="149"/>
      <c r="M280" s="143"/>
      <c r="N280" s="5"/>
      <c r="O280" s="5"/>
    </row>
    <row r="281" spans="2:15" s="142" customFormat="1" x14ac:dyDescent="0.3">
      <c r="B281" s="141"/>
      <c r="G281" s="5"/>
      <c r="H281" s="143"/>
      <c r="I281" s="5"/>
      <c r="J281" s="5"/>
      <c r="K281" s="5"/>
      <c r="L281" s="149"/>
      <c r="M281" s="143"/>
      <c r="N281" s="5"/>
      <c r="O281" s="5"/>
    </row>
    <row r="282" spans="2:15" s="142" customFormat="1" x14ac:dyDescent="0.3">
      <c r="B282" s="141"/>
      <c r="G282" s="5"/>
      <c r="H282" s="143"/>
      <c r="I282" s="5"/>
      <c r="J282" s="5"/>
      <c r="K282" s="5"/>
      <c r="L282" s="149"/>
      <c r="M282" s="143"/>
      <c r="N282" s="5"/>
      <c r="O282" s="5"/>
    </row>
    <row r="283" spans="2:15" s="142" customFormat="1" x14ac:dyDescent="0.3">
      <c r="B283" s="141"/>
      <c r="G283" s="5"/>
      <c r="H283" s="143"/>
      <c r="I283" s="5"/>
      <c r="J283" s="5"/>
      <c r="K283" s="5"/>
      <c r="L283" s="149"/>
      <c r="M283" s="143"/>
      <c r="N283" s="5"/>
      <c r="O283" s="5"/>
    </row>
    <row r="284" spans="2:15" s="142" customFormat="1" x14ac:dyDescent="0.3">
      <c r="B284" s="141"/>
      <c r="G284" s="5"/>
      <c r="H284" s="143"/>
      <c r="I284" s="5"/>
      <c r="J284" s="5"/>
      <c r="K284" s="5"/>
      <c r="L284" s="149"/>
      <c r="M284" s="143"/>
      <c r="N284" s="5"/>
      <c r="O284" s="5"/>
    </row>
    <row r="285" spans="2:15" s="142" customFormat="1" x14ac:dyDescent="0.3">
      <c r="B285" s="141"/>
      <c r="G285" s="5"/>
      <c r="H285" s="143"/>
      <c r="I285" s="5"/>
      <c r="J285" s="5"/>
      <c r="K285" s="5"/>
      <c r="L285" s="149"/>
      <c r="M285" s="143"/>
      <c r="N285" s="5"/>
      <c r="O285" s="5"/>
    </row>
    <row r="286" spans="2:15" s="142" customFormat="1" x14ac:dyDescent="0.3">
      <c r="B286" s="141"/>
      <c r="G286" s="5"/>
      <c r="H286" s="143"/>
      <c r="I286" s="5"/>
      <c r="J286" s="5"/>
      <c r="K286" s="5"/>
      <c r="L286" s="149"/>
      <c r="M286" s="143"/>
      <c r="N286" s="5"/>
      <c r="O286" s="5"/>
    </row>
    <row r="287" spans="2:15" s="142" customFormat="1" x14ac:dyDescent="0.3">
      <c r="B287" s="141"/>
      <c r="G287" s="5"/>
      <c r="H287" s="143"/>
      <c r="I287" s="5"/>
      <c r="J287" s="5"/>
      <c r="K287" s="5"/>
      <c r="L287" s="149"/>
      <c r="M287" s="143"/>
      <c r="N287" s="5"/>
      <c r="O287" s="5"/>
    </row>
  </sheetData>
  <mergeCells count="13">
    <mergeCell ref="C33:G33"/>
    <mergeCell ref="B1:I2"/>
    <mergeCell ref="J1:K2"/>
    <mergeCell ref="H4:H5"/>
    <mergeCell ref="I4:I5"/>
    <mergeCell ref="J4:K4"/>
    <mergeCell ref="C116:G116"/>
    <mergeCell ref="C83:G83"/>
    <mergeCell ref="B85:G85"/>
    <mergeCell ref="C90:G90"/>
    <mergeCell ref="C95:G95"/>
    <mergeCell ref="C104:G104"/>
    <mergeCell ref="B106:G106"/>
  </mergeCells>
  <printOptions horizontalCentered="1"/>
  <pageMargins left="0.59055118110236227" right="0.59055118110236227" top="0.41" bottom="0.37" header="0.19685039370078741" footer="0.19685039370078741"/>
  <pageSetup paperSize="9" scale="49" fitToHeight="0" orientation="portrait" r:id="rId1"/>
  <headerFooter alignWithMargins="0">
    <oddHeader>&amp;R&amp;"-,Grassetto"&amp;14Allegato 1</oddHeader>
    <oddFooter>&amp;C&amp;"Garamond,Corsivo"&amp;P / &amp;N</oddFooter>
  </headerFooter>
  <rowBreaks count="1" manualBreakCount="1">
    <brk id="6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</vt:lpstr>
      <vt:lpstr>'Conto Economico'!Area_stampa</vt:lpstr>
      <vt:lpstr>'Conto Economico'!Titoli_stampa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dcterms:created xsi:type="dcterms:W3CDTF">2021-09-23T10:56:44Z</dcterms:created>
  <dcterms:modified xsi:type="dcterms:W3CDTF">2021-10-18T09:25:27Z</dcterms:modified>
</cp:coreProperties>
</file>