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nas2000\Utenti\Settore Economico Finanziario\BILANCI\Bilanci esercizio\2020\documenti per pubblicazione\Tab.D.1.2\"/>
    </mc:Choice>
  </mc:AlternateContent>
  <bookViews>
    <workbookView xWindow="120" yWindow="216" windowWidth="24912" windowHeight="12036"/>
  </bookViews>
  <sheets>
    <sheet name="Azienda" sheetId="1" r:id="rId1"/>
    <sheet name="Denominazione_Aziende" sheetId="2" state="hidden" r:id="rId2"/>
    <sheet name="Foglio1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07_12_ritenute">#REF!</definedName>
    <definedName name="_1_Excel_BuiltIn_Print_Area_4_1_1">'[1]Confronto con I Trimestre 2007'!#REF!</definedName>
    <definedName name="_10_Excel_BuiltIn_Print_Area_5_1_1">'[2]Confronto con IV Trimestre 2007'!#REF!</definedName>
    <definedName name="_15Excel_BuiltIn_Print_Area_4_1_1">'[2]Confronto con I Trimestre 2007'!#REF!</definedName>
    <definedName name="_2_Excel_BuiltIn_Print_Area_4_1_1">'[2]Confronto con I Trimestre 2007'!#REF!</definedName>
    <definedName name="_2_Excel_BuiltIn_Print_Area_5_1_1">'[1]Confronto con IV Trimestre 2007'!#REF!</definedName>
    <definedName name="_20Excel_BuiltIn_Print_Area_5_1_1">'[2]Confronto con IV Trimestre 2007'!#REF!</definedName>
    <definedName name="_3Excel_BuiltIn_Print_Area_4_1_1">'[1]Confronto con I Trimestre 2007'!#REF!</definedName>
    <definedName name="_4_Excel_BuiltIn_Print_Area_5_1_1">'[2]Confronto con IV Trimestre 2007'!#REF!</definedName>
    <definedName name="_4Excel_BuiltIn_Print_Area_5_1_1">'[1]Confronto con IV Trimestre 2007'!#REF!</definedName>
    <definedName name="_5_Excel_BuiltIn_Print_Area_4_1_1">'[2]Confronto con I Trimestre 2007'!#REF!</definedName>
    <definedName name="_6Excel_BuiltIn_Print_Area_4_1_1">'[2]Confronto con I Trimestre 2007'!#REF!</definedName>
    <definedName name="_8Excel_BuiltIn_Print_Area_5_1_1">'[2]Confronto con IV Trimestre 2007'!#REF!</definedName>
    <definedName name="_xlnm._FilterDatabase">#N/A</definedName>
    <definedName name="_Irc05">#REF!</definedName>
    <definedName name="a">'[3]TABELLE CALCOLO'!$CW$5:$CW$25</definedName>
    <definedName name="A___Dati_Anagrafici_Query">#REF!</definedName>
    <definedName name="A_FK_31c">[4]VALORI!$C$45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[4]VALORI!$C$33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[5]VALORI!#REF!</definedName>
    <definedName name="A_VAL_2_1">[6]VALORI!#REF!</definedName>
    <definedName name="A_VAL_2_2">[6]VALORI!#REF!</definedName>
    <definedName name="A_VAL_3">[3]VALORI!$C$8</definedName>
    <definedName name="A_VAL_4">[3]VALORI!$C$9</definedName>
    <definedName name="A_VAL_5">[3]VALORI!$C$10</definedName>
    <definedName name="aaaa">'[2]Confronto con I Trimestre 2007'!#REF!</definedName>
    <definedName name="aaaaaaaaa">'[2]Confronto con I Trimestre 2007'!#REF!</definedName>
    <definedName name="aaaaaaaaaaa">#REF!</definedName>
    <definedName name="aaaaaaaaaaaaaaa">[7]VALORI!#REF!</definedName>
    <definedName name="Aalsl">#REF!</definedName>
    <definedName name="Aalslslsas">#REF!</definedName>
    <definedName name="Acqmagg">#REF!</definedName>
    <definedName name="Acqmin">#REF!</definedName>
    <definedName name="AGOSTO_2011_AGG">#REF!</definedName>
    <definedName name="All">#REF!</definedName>
    <definedName name="Allegato">[8]Foglio1!#REF!</definedName>
    <definedName name="ALLEGATO_DESCR">#REF!</definedName>
    <definedName name="ALLEGATO_NUM">#REF!</definedName>
    <definedName name="allegato_nume">#REF!</definedName>
    <definedName name="Allegato_tipo">#REF!</definedName>
    <definedName name="Altri_fondi">#REF!</definedName>
    <definedName name="Amort">[9]FixAss!$C$25:$AR$25</definedName>
    <definedName name="ana_drg">#REF!</definedName>
    <definedName name="Analisi_Racc.">#REF!</definedName>
    <definedName name="Aprile_2002">#REF!</definedName>
    <definedName name="Aprile_2002_1">#REF!</definedName>
    <definedName name="Aprile_2002_2">#REF!</definedName>
    <definedName name="Area_DB">#REF!</definedName>
    <definedName name="_xlnm.Print_Area">#REF!</definedName>
    <definedName name="ASSUNZIONI_CE">#REF!</definedName>
    <definedName name="ASSUNZIONISP">#REF!</definedName>
    <definedName name="attività">'[10]Conv.'!$A$1:$A$4</definedName>
    <definedName name="ATTIVO">#REF!</definedName>
    <definedName name="ATTIVO_CIRCOLANTE">#REF!</definedName>
    <definedName name="Attualizz">#REF!</definedName>
    <definedName name="Azienda3">#REF!</definedName>
    <definedName name="Aziende">[11]Dati!$A$4:$H$36</definedName>
    <definedName name="azzx">#REF!</definedName>
    <definedName name="b">[4]VALORI!$C$30</definedName>
    <definedName name="B_VAL_2">[5]VALORI!#REF!</definedName>
    <definedName name="B_VAL_2_1">[6]VALORI!#REF!</definedName>
    <definedName name="B_VAL_2_2">[6]VALORI!#REF!</definedName>
    <definedName name="BaseDati">[12]Input!#REF!</definedName>
    <definedName name="bbbbb">#REF!</definedName>
    <definedName name="BO">#REF!</definedName>
    <definedName name="C_2010_Uguale_99">#REF!</definedName>
    <definedName name="C9125518">#REF!</definedName>
    <definedName name="Cap_Soc.">#REF!</definedName>
    <definedName name="CapexInt">[9]FixAss!$C$22:$AR$22</definedName>
    <definedName name="CapexSh">[9]FixAss!$C$38:$AR$38</definedName>
    <definedName name="CapexT">[9]FixAss!$C$6:$AR$6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con_periodo">#REF!</definedName>
    <definedName name="CodCE">[11]Dati!$B$50:$B$451</definedName>
    <definedName name="CodCEbis">[13]Dati!$B$50:$B$451</definedName>
    <definedName name="Codice_Azienda">[14]Dati!$A$4:$A$34</definedName>
    <definedName name="CodiceAz">[11]Dati!$A$4:$A$36</definedName>
    <definedName name="Codici">[12]TB!#REF!</definedName>
    <definedName name="CODICI_MDC">[15]Tabelle!$H$91:$H$116</definedName>
    <definedName name="CodiciCE">[14]Dati!$B$46:$B$182</definedName>
    <definedName name="CodT">[11]Dati!$B$41:$B$46</definedName>
    <definedName name="coeff">[16]ABC!#REF!</definedName>
    <definedName name="Consuntivo2007">#REF!</definedName>
    <definedName name="Conti">[12]Input!#REF!</definedName>
    <definedName name="controllo">#REF!</definedName>
    <definedName name="COPERTINA">#REF!</definedName>
    <definedName name="Costidiretti">#REF!</definedName>
    <definedName name="crgt">[17]Dati!$A$4:$A$36</definedName>
    <definedName name="D">#REF!</definedName>
    <definedName name="Data_det">#REF!</definedName>
    <definedName name="_xlnm.Database">#REF!</definedName>
    <definedName name="DataDet">[8]Foglio1!#REF!</definedName>
    <definedName name="Dati">[12]Input!#REF!</definedName>
    <definedName name="Deprec">[9]FixAss!$C$9:$AR$9</definedName>
    <definedName name="Dett_Partecip">#REF!</definedName>
    <definedName name="dettaglio_crediti">'[18]0'!$D$131,'[18]0'!$D$122,'[18]0'!$D$100,'[18]0'!$D$94,'[18]0'!$D$92,'[18]0'!$D$42,'[18]0'!$D$14,'[18]0'!$D$10,'[18]0'!$D$7</definedName>
    <definedName name="DisposalInt">[9]FixAss!$C$29:$AR$29</definedName>
    <definedName name="DisposalSh">[9]FixAss!$C$42:$AR$42</definedName>
    <definedName name="DisposalT">[9]FixAss!$C$13:$AR$13</definedName>
    <definedName name="ds">[19]ABC!#REF!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xcel_BuiltIn__FilterDatabase_2">'[20]Bil. ver.'!#REF!</definedName>
    <definedName name="Excel_BuiltIn__FilterDatabase_4">'[21]Bil. ver.'!#REF!</definedName>
    <definedName name="Excel_BuiltIn_Print_Area_1_1">#REF!</definedName>
    <definedName name="Excel_BuiltIn_Print_Area_1_1_1">#REF!</definedName>
    <definedName name="ExcelA">#REF!</definedName>
    <definedName name="farm2009">#REF!</definedName>
    <definedName name="FCA">'[22]Free Cash Flow'!#REF!</definedName>
    <definedName name="FCF">'[22]Conto economico'!#REF!</definedName>
    <definedName name="Febbraio_2002">#REF!</definedName>
    <definedName name="Febbraio_2002_1">#REF!</definedName>
    <definedName name="Febbraio_2002_2">#REF!</definedName>
    <definedName name="FEBBRAIO_2011_AGG">#REF!</definedName>
    <definedName name="ff">[23]Input!#REF!</definedName>
    <definedName name="fff">#REF!</definedName>
    <definedName name="Firma">[8]Foglio1!#REF!</definedName>
    <definedName name="FlussoC2003___Totale_quantita">#REF!</definedName>
    <definedName name="FlussoC2003___Totale_quantita_1">#REF!</definedName>
    <definedName name="FlussoC2003___Totale_quantita_2">#REF!</definedName>
    <definedName name="funzionied98">#REF!</definedName>
    <definedName name="Fusincorp">#REF!</definedName>
    <definedName name="Fusione">#REF!</definedName>
    <definedName name="ga">[24]Dati!$B$41:$B$46</definedName>
    <definedName name="Gen_Giu_Query_new">#REF!</definedName>
    <definedName name="Gen_Giu_ritenute_query">#REF!</definedName>
    <definedName name="GENNAIO_2011_AGG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[19]ABC!#REF!</definedName>
    <definedName name="H_1">[22]Menù!#REF!</definedName>
    <definedName name="H_2">[22]Menù!#REF!</definedName>
    <definedName name="H_3">[22]Menù!#REF!</definedName>
    <definedName name="HELP">[22]Menù!#REF!</definedName>
    <definedName name="IDDet">[8]Foglio1!#REF!</definedName>
    <definedName name="IMMOBILIZZAZIONI">#REF!</definedName>
    <definedName name="IncTax">[9]WorkCap!$C$72:$AR$72</definedName>
    <definedName name="INDICATORI_ECONOMICI">#REF!</definedName>
    <definedName name="INT">#REF!</definedName>
    <definedName name="InvChg">[25]Newco!#REF!</definedName>
    <definedName name="InvFinal">[26]WorkCap!$C$16:$AR$16</definedName>
    <definedName name="irappu04">#REF!</definedName>
    <definedName name="irappu04_1">#REF!</definedName>
    <definedName name="irappu04_2">#REF!</definedName>
    <definedName name="iti">#REF!</definedName>
    <definedName name="Lug_Dic_query_new">#REF!</definedName>
    <definedName name="LUGLIO_2011_AGG">#REF!</definedName>
    <definedName name="Maggio_2002">#REF!</definedName>
    <definedName name="Maggio_2002_1">#REF!</definedName>
    <definedName name="Maggio_2002_2">#REF!</definedName>
    <definedName name="MAGGIO_2011_AGG">#REF!</definedName>
    <definedName name="Marzo_2002">#REF!</definedName>
    <definedName name="Marzo_2002_1">#REF!</definedName>
    <definedName name="Marzo_2002_2">#REF!</definedName>
    <definedName name="MARZO_2011_AGG">#REF!</definedName>
    <definedName name="mil">#REF!</definedName>
    <definedName name="minori">#REF!</definedName>
    <definedName name="MODCE">'[27]CE 2008'!$C$2:$BL$404</definedName>
    <definedName name="MULTIPLI">#REF!</definedName>
    <definedName name="new">#REF!</definedName>
    <definedName name="New_CE___Riepilogo_in_riga_con_periodo">#REF!</definedName>
    <definedName name="New_SP___Riepilogo_in_riga_con_periodo">#REF!</definedName>
    <definedName name="NomeTabella">"Dummy"</definedName>
    <definedName name="OpEx">[25]Newco!$E$30:$AN$30</definedName>
    <definedName name="padAcqBen03">#REF!</definedName>
    <definedName name="padAcqBen04">#REF!</definedName>
    <definedName name="padAcqBen05">'[28]parametri progr'!$I$20</definedName>
    <definedName name="padAcqBen06">'[28]parametri progr'!$J$20</definedName>
    <definedName name="padAcqBen07">'[28]parametri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'[28]parametri progr'!$I$11</definedName>
    <definedName name="padmedgen06">'[28]parametri progr'!$J$11</definedName>
    <definedName name="padmedgen07">'[28]parametri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>'[29]Quadro macro'!$C$14</definedName>
    <definedName name="partsicilia">'[29]Quadro macro'!$C$13</definedName>
    <definedName name="PASSIVO">#REF!</definedName>
    <definedName name="PAT">'[22]Conto economico'!#REF!</definedName>
    <definedName name="PayFinal">[9]WorkCap!$C$46:$AR$46</definedName>
    <definedName name="PERSONALE">#REF!</definedName>
    <definedName name="Personale_Dipendente">#REF!</definedName>
    <definedName name="PFI">'[22]Conto economico'!#REF!</definedName>
    <definedName name="Pilastro">#REF!</definedName>
    <definedName name="piln07">'[30]Quadro Macro'!$L$7</definedName>
    <definedName name="pilt05">'[30]Quadro Macro'!$L$9</definedName>
    <definedName name="pilt06">'[30]Quadro Macro'!$L$10</definedName>
    <definedName name="pilt07">'[30]Quadro Macro'!$L$11</definedName>
    <definedName name="pilt08">'[31]Quadro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0_1">#REF!</definedName>
    <definedName name="pop_0_2">#REF!</definedName>
    <definedName name="pop_1_4">#REF!</definedName>
    <definedName name="pop_1_4_1">#REF!</definedName>
    <definedName name="pop_1_4_2">#REF!</definedName>
    <definedName name="pop_15_24">#REF!</definedName>
    <definedName name="pop_15_24_1">#REF!</definedName>
    <definedName name="pop_15_24_2">#REF!</definedName>
    <definedName name="pop_15_24_F">#REF!</definedName>
    <definedName name="pop_15_24_F_1">#REF!</definedName>
    <definedName name="pop_15_24_F_2">#REF!</definedName>
    <definedName name="pop_15_24_M">#REF!</definedName>
    <definedName name="pop_15_24_M_1">#REF!</definedName>
    <definedName name="pop_15_24_M_2">#REF!</definedName>
    <definedName name="pop_25_44">#REF!</definedName>
    <definedName name="pop_25_44_1">#REF!</definedName>
    <definedName name="pop_25_44_2">#REF!</definedName>
    <definedName name="pop_25_44_F">#REF!</definedName>
    <definedName name="pop_25_44_F_1">#REF!</definedName>
    <definedName name="pop_25_44_F_2">#REF!</definedName>
    <definedName name="pop_25_44_M">#REF!</definedName>
    <definedName name="pop_25_44_M_1">#REF!</definedName>
    <definedName name="pop_25_44_M_2">#REF!</definedName>
    <definedName name="pop_45_64">#REF!</definedName>
    <definedName name="pop_45_64_1">#REF!</definedName>
    <definedName name="pop_45_64_2">#REF!</definedName>
    <definedName name="pop_5_14">#REF!</definedName>
    <definedName name="pop_5_14_1">#REF!</definedName>
    <definedName name="pop_5_14_2">#REF!</definedName>
    <definedName name="pop_65_74">#REF!</definedName>
    <definedName name="pop_65_74_1">#REF!</definedName>
    <definedName name="pop_65_74_2">#REF!</definedName>
    <definedName name="POP_OSP">[32]popolazioni!$J$3:$J$23</definedName>
    <definedName name="pop_over_75">#REF!</definedName>
    <definedName name="pop_over_75_1">#REF!</definedName>
    <definedName name="pop_over_75_2">#REF!</definedName>
    <definedName name="Posizioni">'[33]Posizioni organizzative'!$A$3:$A$11</definedName>
    <definedName name="PosizioniOrganizzative">'[33]Posizioni organizzative'!$A$3:$A$10,'[33]Posizioni organizzative'!$A$11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filigestionali">'[33]Ana_profili gestionali_old'!$O$5:$O$66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'[28]parametri progr'!$I$16</definedName>
    <definedName name="pvarPIL06">'[28]parametri progr'!$J$16</definedName>
    <definedName name="pvarPIL07">'[28]parametri progr'!$K$16</definedName>
    <definedName name="pvarPILrgs07">#REF!</definedName>
    <definedName name="quadrat">#REF!</definedName>
    <definedName name="Query">#REF!</definedName>
    <definedName name="Query_1">#REF!</definedName>
    <definedName name="Query_2">#REF!</definedName>
    <definedName name="Query1">#REF!</definedName>
    <definedName name="QUOTATE">#REF!</definedName>
    <definedName name="R_KF_25">[4]VALORI!$C$36</definedName>
    <definedName name="RAF">[34]Dati!$A$4:$A$34</definedName>
    <definedName name="rappusl98">#REF!</definedName>
    <definedName name="RecFinal">[9]WorkCap!$C$31:$AR$31</definedName>
    <definedName name="REGIONI">[35]System_Tabs!$G$45:$G$70</definedName>
    <definedName name="regola1">'[36]Quadro macro'!$C$12</definedName>
    <definedName name="Rett_cont">#REF!</definedName>
    <definedName name="Revenues">[25]Newco!$E$8:$AN$8</definedName>
    <definedName name="S__Tabella_E_finale_Personale_Dipendente">#REF!</definedName>
    <definedName name="S_05">[22]Menù!#REF!</definedName>
    <definedName name="S_06">[22]Menù!#REF!</definedName>
    <definedName name="S_07">[22]Menù!#REF!</definedName>
    <definedName name="S_08">[22]Menù!#REF!</definedName>
    <definedName name="S_09">[22]Menù!#REF!</definedName>
    <definedName name="S_10">[22]Menù!#REF!</definedName>
    <definedName name="S_11">[22]Menù!#REF!</definedName>
    <definedName name="S_12">[22]Menù!#REF!</definedName>
    <definedName name="S_13">[22]Menù!#REF!</definedName>
    <definedName name="S_14">[22]Menù!#REF!</definedName>
    <definedName name="Scadenze">[14]Dati!$B$39:$B$43</definedName>
    <definedName name="SETTEMBRE_2011_AGG">#REF!</definedName>
    <definedName name="SP_storici">#REF!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E">[15]Tabelle!$I$21:$I$44</definedName>
    <definedName name="Tab">#REF!</definedName>
    <definedName name="Tab_Comuni">#REF!</definedName>
    <definedName name="Tab_Comuni_1">#REF!</definedName>
    <definedName name="Tab_Comuni_2">#REF!</definedName>
    <definedName name="TAB_E__TERZO_TRIMESTRE_1_inserimento_Profili_Gestionali">#REF!</definedName>
    <definedName name="TAB_E_01">[37]TAB_E!#REF!</definedName>
    <definedName name="Tabella">#REF!</definedName>
    <definedName name="Tabella_A_per_D1_2">#REF!</definedName>
    <definedName name="TabExportReg_ULTIMO">#REF!</definedName>
    <definedName name="Temp_tabella">#REF!</definedName>
    <definedName name="terr2005">#REF!</definedName>
    <definedName name="terr2005_1">#REF!</definedName>
    <definedName name="terr2005_2">#REF!</definedName>
    <definedName name="tipo2">#REF!</definedName>
    <definedName name="tipo2_1">#REF!</definedName>
    <definedName name="tipo2_2">#REF!</definedName>
    <definedName name="TOTALE_PAGATO_UNIVERSITARI__AL_31_12_2012">#REF!</definedName>
    <definedName name="tQUALIFICHE">#REF!</definedName>
    <definedName name="tracciato">#REF!</definedName>
    <definedName name="Transazioni">'[38]Società Quotate'!$B$1:$AC$338</definedName>
    <definedName name="Trimestre">[11]Dati!$B$41:$D$46</definedName>
    <definedName name="tutti">#REF!</definedName>
    <definedName name="U__Tabella_E_finale_Personale_NON_Dipendente">#REF!</definedName>
    <definedName name="VatCredit">'[9]Cash flow inv'!$D$71:$L$71</definedName>
    <definedName name="vcvc">[17]Dati!$B$41:$B$46</definedName>
    <definedName name="vrert">[17]Dati!$B$50:$B$451</definedName>
    <definedName name="w">#REF!</definedName>
    <definedName name="Wages">[25]Newco!$E$18:$AN$18</definedName>
  </definedNames>
  <calcPr calcId="162913"/>
</workbook>
</file>

<file path=xl/calcChain.xml><?xml version="1.0" encoding="utf-8"?>
<calcChain xmlns="http://schemas.openxmlformats.org/spreadsheetml/2006/main">
  <c r="S45" i="1" l="1"/>
  <c r="AF32" i="1"/>
  <c r="H31" i="1" l="1"/>
  <c r="H11" i="1" l="1"/>
  <c r="H15" i="1" l="1"/>
  <c r="H72" i="1" l="1"/>
  <c r="Q55" i="1" l="1"/>
  <c r="Q54" i="1"/>
  <c r="Q53" i="1"/>
  <c r="L45" i="1"/>
  <c r="L46" i="1"/>
  <c r="L47" i="1"/>
  <c r="AK11" i="1"/>
  <c r="AK12" i="1"/>
  <c r="I13" i="1" l="1"/>
  <c r="U55" i="1" l="1"/>
  <c r="AN55" i="1" s="1"/>
  <c r="U54" i="1"/>
  <c r="AN54" i="1" s="1"/>
  <c r="U53" i="1"/>
  <c r="O1" i="1" l="1"/>
  <c r="AJ49" i="1" l="1"/>
  <c r="AI49" i="1"/>
  <c r="AF49" i="1"/>
  <c r="AE49" i="1"/>
  <c r="AD49" i="1"/>
  <c r="Y49" i="1"/>
  <c r="W49" i="1"/>
  <c r="O49" i="1"/>
  <c r="N49" i="1"/>
  <c r="F49" i="1"/>
  <c r="AK47" i="1"/>
  <c r="AG47" i="1"/>
  <c r="Z47" i="1"/>
  <c r="AK46" i="1"/>
  <c r="AG46" i="1"/>
  <c r="Z46" i="1"/>
  <c r="P46" i="1"/>
  <c r="AK45" i="1"/>
  <c r="AG45" i="1"/>
  <c r="Z45" i="1"/>
  <c r="M49" i="1"/>
  <c r="K49" i="1"/>
  <c r="AM43" i="1"/>
  <c r="AC43" i="1"/>
  <c r="AJ41" i="1"/>
  <c r="AI41" i="1"/>
  <c r="AH41" i="1"/>
  <c r="AE41" i="1"/>
  <c r="AD41" i="1"/>
  <c r="Y41" i="1"/>
  <c r="X41" i="1"/>
  <c r="W41" i="1"/>
  <c r="O41" i="1"/>
  <c r="N41" i="1"/>
  <c r="M41" i="1"/>
  <c r="K41" i="1"/>
  <c r="J41" i="1"/>
  <c r="I41" i="1"/>
  <c r="H41" i="1"/>
  <c r="F41" i="1"/>
  <c r="AK40" i="1"/>
  <c r="AG40" i="1"/>
  <c r="Z40" i="1"/>
  <c r="L40" i="1"/>
  <c r="P40" i="1" s="1"/>
  <c r="Q40" i="1" s="1"/>
  <c r="AK39" i="1"/>
  <c r="AG39" i="1"/>
  <c r="Z39" i="1"/>
  <c r="U39" i="1"/>
  <c r="L39" i="1"/>
  <c r="P39" i="1" s="1"/>
  <c r="Q39" i="1" s="1"/>
  <c r="AK38" i="1"/>
  <c r="AG38" i="1"/>
  <c r="Z38" i="1"/>
  <c r="U38" i="1"/>
  <c r="L38" i="1"/>
  <c r="P38" i="1" s="1"/>
  <c r="Q38" i="1" s="1"/>
  <c r="AK37" i="1"/>
  <c r="Z37" i="1"/>
  <c r="L37" i="1"/>
  <c r="P37" i="1" s="1"/>
  <c r="Q37" i="1" s="1"/>
  <c r="T41" i="1" s="1"/>
  <c r="AJ35" i="1"/>
  <c r="AI35" i="1"/>
  <c r="AF35" i="1"/>
  <c r="AE35" i="1"/>
  <c r="AD35" i="1"/>
  <c r="Y35" i="1"/>
  <c r="O35" i="1"/>
  <c r="N35" i="1"/>
  <c r="F35" i="1"/>
  <c r="AK33" i="1"/>
  <c r="AG33" i="1"/>
  <c r="Z33" i="1"/>
  <c r="U33" i="1"/>
  <c r="L33" i="1"/>
  <c r="P33" i="1" s="1"/>
  <c r="Q33" i="1" s="1"/>
  <c r="AK32" i="1"/>
  <c r="AG32" i="1"/>
  <c r="AK31" i="1"/>
  <c r="AG31" i="1"/>
  <c r="X35" i="1"/>
  <c r="W35" i="1"/>
  <c r="AK27" i="1"/>
  <c r="AG27" i="1"/>
  <c r="Z27" i="1"/>
  <c r="U27" i="1"/>
  <c r="L27" i="1"/>
  <c r="P27" i="1" s="1"/>
  <c r="Q27" i="1" s="1"/>
  <c r="AF25" i="1"/>
  <c r="AE25" i="1"/>
  <c r="O25" i="1"/>
  <c r="N25" i="1"/>
  <c r="M25" i="1"/>
  <c r="F25" i="1"/>
  <c r="AK24" i="1"/>
  <c r="AG24" i="1"/>
  <c r="L24" i="1"/>
  <c r="P24" i="1" s="1"/>
  <c r="AK23" i="1"/>
  <c r="AG23" i="1"/>
  <c r="Z23" i="1"/>
  <c r="AK22" i="1"/>
  <c r="AG22" i="1"/>
  <c r="Z22" i="1"/>
  <c r="AJ25" i="1"/>
  <c r="AI25" i="1"/>
  <c r="Y25" i="1"/>
  <c r="X25" i="1"/>
  <c r="AJ19" i="1"/>
  <c r="AI19" i="1"/>
  <c r="AF19" i="1"/>
  <c r="AE19" i="1"/>
  <c r="Y19" i="1"/>
  <c r="W19" i="1"/>
  <c r="O19" i="1"/>
  <c r="N19" i="1"/>
  <c r="F19" i="1"/>
  <c r="AK18" i="1"/>
  <c r="AG18" i="1"/>
  <c r="Z18" i="1"/>
  <c r="L18" i="1"/>
  <c r="P18" i="1" s="1"/>
  <c r="AK17" i="1"/>
  <c r="AG17" i="1"/>
  <c r="Z17" i="1"/>
  <c r="L17" i="1"/>
  <c r="P17" i="1" s="1"/>
  <c r="Q17" i="1" s="1"/>
  <c r="U17" i="1" s="1"/>
  <c r="AK16" i="1"/>
  <c r="AG16" i="1"/>
  <c r="Z16" i="1"/>
  <c r="AK15" i="1"/>
  <c r="AD19" i="1"/>
  <c r="X19" i="1"/>
  <c r="M19" i="1"/>
  <c r="J19" i="1"/>
  <c r="AJ13" i="1"/>
  <c r="AI13" i="1"/>
  <c r="AF13" i="1"/>
  <c r="AE13" i="1"/>
  <c r="O13" i="1"/>
  <c r="N13" i="1"/>
  <c r="F13" i="1"/>
  <c r="AG12" i="1"/>
  <c r="Z12" i="1"/>
  <c r="U12" i="1"/>
  <c r="L12" i="1"/>
  <c r="P12" i="1" s="1"/>
  <c r="Q12" i="1" s="1"/>
  <c r="AH13" i="1"/>
  <c r="AG11" i="1"/>
  <c r="Y13" i="1"/>
  <c r="X13" i="1"/>
  <c r="W13" i="1"/>
  <c r="S13" i="1"/>
  <c r="M13" i="1"/>
  <c r="K13" i="1"/>
  <c r="J13" i="1"/>
  <c r="AK49" i="1" l="1"/>
  <c r="L13" i="1"/>
  <c r="P13" i="1" s="1"/>
  <c r="AF29" i="1"/>
  <c r="X29" i="1"/>
  <c r="X43" i="1" s="1"/>
  <c r="AJ29" i="1"/>
  <c r="AJ43" i="1" s="1"/>
  <c r="AJ51" i="1" s="1"/>
  <c r="AG19" i="1"/>
  <c r="AI29" i="1"/>
  <c r="N29" i="1"/>
  <c r="N43" i="1" s="1"/>
  <c r="N51" i="1" s="1"/>
  <c r="O29" i="1"/>
  <c r="O43" i="1" s="1"/>
  <c r="O51" i="1" s="1"/>
  <c r="M29" i="1"/>
  <c r="AL18" i="1"/>
  <c r="AE29" i="1"/>
  <c r="AE43" i="1" s="1"/>
  <c r="AE51" i="1" s="1"/>
  <c r="Y29" i="1"/>
  <c r="Y43" i="1" s="1"/>
  <c r="Y51" i="1" s="1"/>
  <c r="AB12" i="1"/>
  <c r="L41" i="1"/>
  <c r="P41" i="1" s="1"/>
  <c r="Q41" i="1" s="1"/>
  <c r="F29" i="1"/>
  <c r="F43" i="1" s="1"/>
  <c r="F51" i="1" s="1"/>
  <c r="AK19" i="1"/>
  <c r="AL47" i="1"/>
  <c r="AG49" i="1"/>
  <c r="AL40" i="1"/>
  <c r="AK41" i="1"/>
  <c r="AB39" i="1"/>
  <c r="AL27" i="1"/>
  <c r="J35" i="1"/>
  <c r="L22" i="1"/>
  <c r="P22" i="1" s="1"/>
  <c r="Q22" i="1" s="1"/>
  <c r="K35" i="1"/>
  <c r="I19" i="1"/>
  <c r="L16" i="1"/>
  <c r="P16" i="1" s="1"/>
  <c r="Q16" i="1" s="1"/>
  <c r="U16" i="1" s="1"/>
  <c r="Z21" i="1"/>
  <c r="Z31" i="1"/>
  <c r="AL32" i="1"/>
  <c r="AG35" i="1"/>
  <c r="AL46" i="1"/>
  <c r="P47" i="1"/>
  <c r="Q47" i="1" s="1"/>
  <c r="U47" i="1" s="1"/>
  <c r="X49" i="1"/>
  <c r="Z49" i="1" s="1"/>
  <c r="Z19" i="1"/>
  <c r="Z24" i="1"/>
  <c r="Z32" i="1"/>
  <c r="AL33" i="1"/>
  <c r="AL38" i="1"/>
  <c r="U40" i="1"/>
  <c r="AB40" i="1" s="1"/>
  <c r="H13" i="1"/>
  <c r="AL12" i="1"/>
  <c r="Z15" i="1"/>
  <c r="AB33" i="1"/>
  <c r="AK35" i="1"/>
  <c r="AL39" i="1"/>
  <c r="Z41" i="1"/>
  <c r="AG15" i="1"/>
  <c r="AL15" i="1" s="1"/>
  <c r="Q24" i="1"/>
  <c r="U24" i="1" s="1"/>
  <c r="AL31" i="1"/>
  <c r="I25" i="1"/>
  <c r="AH35" i="1"/>
  <c r="AL11" i="1"/>
  <c r="AL24" i="1"/>
  <c r="K19" i="1"/>
  <c r="AH25" i="1"/>
  <c r="I49" i="1"/>
  <c r="AL22" i="1"/>
  <c r="S35" i="1"/>
  <c r="L32" i="1"/>
  <c r="P32" i="1" s="1"/>
  <c r="Q32" i="1" s="1"/>
  <c r="U32" i="1" s="1"/>
  <c r="H49" i="1"/>
  <c r="L11" i="1"/>
  <c r="P11" i="1" s="1"/>
  <c r="Q11" i="1" s="1"/>
  <c r="J25" i="1"/>
  <c r="J29" i="1" s="1"/>
  <c r="S49" i="1"/>
  <c r="K25" i="1"/>
  <c r="L23" i="1"/>
  <c r="P23" i="1" s="1"/>
  <c r="Q23" i="1" s="1"/>
  <c r="Z13" i="1"/>
  <c r="Z11" i="1"/>
  <c r="H19" i="1"/>
  <c r="L15" i="1"/>
  <c r="P15" i="1" s="1"/>
  <c r="Q15" i="1" s="1"/>
  <c r="U15" i="1" s="1"/>
  <c r="AB17" i="1"/>
  <c r="AL17" i="1"/>
  <c r="AL23" i="1"/>
  <c r="AB27" i="1"/>
  <c r="M35" i="1"/>
  <c r="AB38" i="1"/>
  <c r="AD13" i="1"/>
  <c r="AK13" i="1"/>
  <c r="AL16" i="1"/>
  <c r="S25" i="1"/>
  <c r="AD25" i="1"/>
  <c r="AG25" i="1" s="1"/>
  <c r="AG21" i="1"/>
  <c r="H25" i="1"/>
  <c r="L31" i="1"/>
  <c r="P31" i="1" s="1"/>
  <c r="I35" i="1"/>
  <c r="P45" i="1"/>
  <c r="Q45" i="1" s="1"/>
  <c r="J49" i="1"/>
  <c r="AL45" i="1"/>
  <c r="AH49" i="1"/>
  <c r="S19" i="1"/>
  <c r="AH19" i="1"/>
  <c r="AK25" i="1"/>
  <c r="U22" i="1"/>
  <c r="Z35" i="1"/>
  <c r="S41" i="1"/>
  <c r="U41" i="1" s="1"/>
  <c r="U37" i="1"/>
  <c r="U46" i="1"/>
  <c r="Q46" i="1"/>
  <c r="L21" i="1"/>
  <c r="P21" i="1" s="1"/>
  <c r="Q21" i="1" s="1"/>
  <c r="AK21" i="1"/>
  <c r="W25" i="1"/>
  <c r="Z25" i="1" s="1"/>
  <c r="Q18" i="1"/>
  <c r="U23" i="1" l="1"/>
  <c r="AB23" i="1" s="1"/>
  <c r="U18" i="1"/>
  <c r="AB18" i="1" s="1"/>
  <c r="AN18" i="1" s="1"/>
  <c r="S29" i="1"/>
  <c r="AN27" i="1"/>
  <c r="AN40" i="1"/>
  <c r="I29" i="1"/>
  <c r="I43" i="1" s="1"/>
  <c r="AN12" i="1"/>
  <c r="AH29" i="1"/>
  <c r="AH43" i="1" s="1"/>
  <c r="AH51" i="1" s="1"/>
  <c r="H76" i="1" s="1"/>
  <c r="AL35" i="1"/>
  <c r="AD29" i="1"/>
  <c r="AN39" i="1"/>
  <c r="W29" i="1"/>
  <c r="H29" i="1"/>
  <c r="K29" i="1"/>
  <c r="K43" i="1" s="1"/>
  <c r="K51" i="1" s="1"/>
  <c r="AL49" i="1"/>
  <c r="AN38" i="1"/>
  <c r="AN33" i="1"/>
  <c r="J43" i="1"/>
  <c r="J51" i="1" s="1"/>
  <c r="AB24" i="1"/>
  <c r="AN24" i="1" s="1"/>
  <c r="L19" i="1"/>
  <c r="P19" i="1" s="1"/>
  <c r="Q19" i="1" s="1"/>
  <c r="T13" i="1"/>
  <c r="U13" i="1" s="1"/>
  <c r="L35" i="1"/>
  <c r="P35" i="1" s="1"/>
  <c r="Q13" i="1"/>
  <c r="AB32" i="1"/>
  <c r="M43" i="1"/>
  <c r="M51" i="1" s="1"/>
  <c r="X51" i="1"/>
  <c r="H78" i="1" s="1"/>
  <c r="AN17" i="1"/>
  <c r="AB22" i="1"/>
  <c r="AN22" i="1" s="1"/>
  <c r="T25" i="1"/>
  <c r="U25" i="1" s="1"/>
  <c r="AB47" i="1"/>
  <c r="AB15" i="1"/>
  <c r="AN15" i="1" s="1"/>
  <c r="L25" i="1"/>
  <c r="P25" i="1" s="1"/>
  <c r="Q25" i="1" s="1"/>
  <c r="AF41" i="1"/>
  <c r="AG37" i="1"/>
  <c r="AL37" i="1" s="1"/>
  <c r="T49" i="1"/>
  <c r="U49" i="1" s="1"/>
  <c r="U45" i="1"/>
  <c r="AB45" i="1" s="1"/>
  <c r="AN45" i="1" s="1"/>
  <c r="AL21" i="1"/>
  <c r="AL19" i="1"/>
  <c r="AG13" i="1"/>
  <c r="AL13" i="1" s="1"/>
  <c r="AL25" i="1"/>
  <c r="AB46" i="1"/>
  <c r="AB37" i="1"/>
  <c r="U21" i="1"/>
  <c r="AB21" i="1" s="1"/>
  <c r="AB16" i="1"/>
  <c r="L49" i="1"/>
  <c r="P49" i="1" s="1"/>
  <c r="Q49" i="1" s="1"/>
  <c r="T19" i="1"/>
  <c r="AI43" i="1"/>
  <c r="AK29" i="1"/>
  <c r="AB41" i="1"/>
  <c r="Q31" i="1"/>
  <c r="H35" i="1"/>
  <c r="AN46" i="1" l="1"/>
  <c r="AN47" i="1"/>
  <c r="AN32" i="1"/>
  <c r="AN23" i="1"/>
  <c r="AN16" i="1"/>
  <c r="U19" i="1"/>
  <c r="AB19" i="1" s="1"/>
  <c r="AN19" i="1" s="1"/>
  <c r="T29" i="1"/>
  <c r="AN37" i="1"/>
  <c r="Q35" i="1"/>
  <c r="AN21" i="1"/>
  <c r="AB13" i="1"/>
  <c r="AN13" i="1" s="1"/>
  <c r="U11" i="1"/>
  <c r="AB11" i="1" s="1"/>
  <c r="AN11" i="1" s="1"/>
  <c r="AB49" i="1"/>
  <c r="AN49" i="1" s="1"/>
  <c r="L29" i="1"/>
  <c r="P29" i="1" s="1"/>
  <c r="Q29" i="1" s="1"/>
  <c r="AB25" i="1"/>
  <c r="AN25" i="1" s="1"/>
  <c r="T35" i="1"/>
  <c r="U35" i="1" s="1"/>
  <c r="U31" i="1"/>
  <c r="AB31" i="1" s="1"/>
  <c r="AN31" i="1" s="1"/>
  <c r="AD43" i="1"/>
  <c r="AG29" i="1"/>
  <c r="AL29" i="1" s="1"/>
  <c r="AG41" i="1"/>
  <c r="AL41" i="1" s="1"/>
  <c r="AN41" i="1" s="1"/>
  <c r="AF43" i="1"/>
  <c r="AF51" i="1" s="1"/>
  <c r="Z29" i="1"/>
  <c r="W43" i="1"/>
  <c r="AI51" i="1"/>
  <c r="AK51" i="1" s="1"/>
  <c r="H75" i="1" s="1"/>
  <c r="AK43" i="1"/>
  <c r="I51" i="1"/>
  <c r="L43" i="1"/>
  <c r="P43" i="1" s="1"/>
  <c r="H43" i="1"/>
  <c r="S43" i="1"/>
  <c r="T43" i="1" l="1"/>
  <c r="T51" i="1" s="1"/>
  <c r="H80" i="1" s="1"/>
  <c r="AB35" i="1"/>
  <c r="AN35" i="1" s="1"/>
  <c r="L51" i="1"/>
  <c r="P51" i="1" s="1"/>
  <c r="U29" i="1"/>
  <c r="AB29" i="1" s="1"/>
  <c r="AN29" i="1" s="1"/>
  <c r="Q43" i="1"/>
  <c r="H51" i="1"/>
  <c r="AD51" i="1"/>
  <c r="AG51" i="1" s="1"/>
  <c r="AG43" i="1"/>
  <c r="AL43" i="1" s="1"/>
  <c r="S51" i="1"/>
  <c r="W51" i="1"/>
  <c r="Z51" i="1" s="1"/>
  <c r="Z43" i="1"/>
  <c r="U51" i="1" l="1"/>
  <c r="U43" i="1"/>
  <c r="AB43" i="1" s="1"/>
  <c r="AN43" i="1" s="1"/>
  <c r="AL51" i="1"/>
  <c r="H77" i="1"/>
  <c r="H82" i="1" s="1"/>
  <c r="Q51" i="1"/>
  <c r="AB51" i="1" l="1"/>
  <c r="AN51" i="1" s="1"/>
  <c r="AN59" i="1" s="1"/>
  <c r="H84" i="1" l="1"/>
</calcChain>
</file>

<file path=xl/sharedStrings.xml><?xml version="1.0" encoding="utf-8"?>
<sst xmlns="http://schemas.openxmlformats.org/spreadsheetml/2006/main" count="175" uniqueCount="173">
  <si>
    <t>Codice Azienda</t>
  </si>
  <si>
    <t>Denominazione Azienda Sanitaria</t>
  </si>
  <si>
    <t>Periodo di rilevazione</t>
  </si>
  <si>
    <t>Spese per emolumenti</t>
  </si>
  <si>
    <t>Oneri ed IRAP</t>
  </si>
  <si>
    <t>Altre voci di spesa</t>
  </si>
  <si>
    <t xml:space="preserve">TOTALE SPESE DEL PERSONALE AL LORDO </t>
  </si>
  <si>
    <t>Importi da detrarre dal totale lordo</t>
  </si>
  <si>
    <t xml:space="preserve">TOTALE SPESE DEL PERSONALE AL NETTO </t>
  </si>
  <si>
    <t>Fisse</t>
  </si>
  <si>
    <t>Accessorie</t>
  </si>
  <si>
    <t>Somme a rimborso</t>
  </si>
  <si>
    <t>Rinnovi contrattuali</t>
  </si>
  <si>
    <t>Costi Categorie Protette</t>
  </si>
  <si>
    <t>Totale da detrarre dalla spesa lorda</t>
  </si>
  <si>
    <t>(Stip. Tab. - RIA -..)</t>
  </si>
  <si>
    <t>Fondi Posizione/Fasce</t>
  </si>
  <si>
    <t>Fondi Particolari condizioni di lavoro</t>
  </si>
  <si>
    <t>Fondi Risultato/Produttività</t>
  </si>
  <si>
    <t>Totale Fondi</t>
  </si>
  <si>
    <t>Indennità di esclusività</t>
  </si>
  <si>
    <t>Compensi Sues 118</t>
  </si>
  <si>
    <t>Altro*</t>
  </si>
  <si>
    <t>Totale Spese Accessorie</t>
  </si>
  <si>
    <t>Totale Spese per emolumenti</t>
  </si>
  <si>
    <t>Oneri riflessi</t>
  </si>
  <si>
    <t>IRAP</t>
  </si>
  <si>
    <t>Totale oneri ed IRAP</t>
  </si>
  <si>
    <t xml:space="preserve">Assegni per nucleo familiare </t>
  </si>
  <si>
    <t xml:space="preserve">Mensa / Buoni pasto </t>
  </si>
  <si>
    <t>Equo indennizzo</t>
  </si>
  <si>
    <t>Totale Altre voci di spesa</t>
  </si>
  <si>
    <t>Spese per personale comandato c/o altre Amministrazioni</t>
  </si>
  <si>
    <t>Dall'Ass.to Reg.le al Lavoro per L.S.U. contrattualizzati</t>
  </si>
  <si>
    <t>Totale Somme a rimborso</t>
  </si>
  <si>
    <t>Al 2004</t>
  </si>
  <si>
    <t>Incrementi/Decrementi rispetto all'anno 2004 al netto dei rinnovi contrattuali</t>
  </si>
  <si>
    <t>Totale costi Categorie Protette nel periodo di riferimento al netto dei rinnovi contrattuali</t>
  </si>
  <si>
    <t>(1)</t>
  </si>
  <si>
    <t>(2)</t>
  </si>
  <si>
    <t>(3)</t>
  </si>
  <si>
    <t>(4)</t>
  </si>
  <si>
    <t>(5)=(2)+(3)+(4)</t>
  </si>
  <si>
    <t>(6)</t>
  </si>
  <si>
    <t>(7)</t>
  </si>
  <si>
    <t>(9)=(5)+(6)+(7)+(8)</t>
  </si>
  <si>
    <t>(10)=(1)+(9)</t>
  </si>
  <si>
    <t>(13)=(11)+(12)</t>
  </si>
  <si>
    <t>(17)=(14)+(15)+(16)</t>
  </si>
  <si>
    <t>(18)=(10)+(13)+(17)</t>
  </si>
  <si>
    <t>(19)</t>
  </si>
  <si>
    <t>(20)</t>
  </si>
  <si>
    <t>(21)</t>
  </si>
  <si>
    <t>(22)=(19)+(20)+(21)</t>
  </si>
  <si>
    <t>(23)</t>
  </si>
  <si>
    <t>(24)</t>
  </si>
  <si>
    <t>(25)</t>
  </si>
  <si>
    <t>(26)=(24)+(25)</t>
  </si>
  <si>
    <t>(27)=(22)+(23)+(26)</t>
  </si>
  <si>
    <t>(28)=(18)-(27)</t>
  </si>
  <si>
    <t>Dirigenti Medici</t>
  </si>
  <si>
    <t>Dirigenti Veterinari</t>
  </si>
  <si>
    <t>Totale Dirigenza Area IV</t>
  </si>
  <si>
    <t xml:space="preserve">Dirigenti Sanitari </t>
  </si>
  <si>
    <t>Dirigenti Professionali</t>
  </si>
  <si>
    <t>Dirigenti Tecnici</t>
  </si>
  <si>
    <t>Dirigenti Amministrativi</t>
  </si>
  <si>
    <t>Totale Dirigenza Area III</t>
  </si>
  <si>
    <t>Personale non dirigente Ruolo Sanitario</t>
  </si>
  <si>
    <t>Personale non dirigente Ruolo Professionale</t>
  </si>
  <si>
    <t>Personale non dirigente Ruolo Tecnico</t>
  </si>
  <si>
    <t>Personale non dirigente Ruolo Amministrativo</t>
  </si>
  <si>
    <t>Totale Comparto</t>
  </si>
  <si>
    <t>Personale contrattista (ex Medici condotti)</t>
  </si>
  <si>
    <t>TOTALE PERSONALE DIPENDENTE A TEMPO INDETERMINATO</t>
  </si>
  <si>
    <t>Personale Dirigente a tempo determinato</t>
  </si>
  <si>
    <t>Personale non Dirigente a tempo determinato</t>
  </si>
  <si>
    <t>Personale ex LSU contrattualizzato</t>
  </si>
  <si>
    <t>TOTALE PERSONALE A TEMPO DETERMINATO</t>
  </si>
  <si>
    <t>Personale con contratto di collaborazione coordinata e continuativa</t>
  </si>
  <si>
    <t>Personale con convenzione</t>
  </si>
  <si>
    <t xml:space="preserve">Personale addetto ai LSU </t>
  </si>
  <si>
    <t xml:space="preserve">Altro Restante Personale </t>
  </si>
  <si>
    <t>TOTALE RESTANTE PERSONALE</t>
  </si>
  <si>
    <t xml:space="preserve">TOTALE PERSONALE IN SERVIZIO </t>
  </si>
  <si>
    <t xml:space="preserve">Indennità De Maria Personale Dirigente Sanitario </t>
  </si>
  <si>
    <t xml:space="preserve">Indennità De Maria Personale Dirigente non Sanitario </t>
  </si>
  <si>
    <t xml:space="preserve">Indennità De Maria Personale non Dirigente </t>
  </si>
  <si>
    <t>TOTALE INDENNITA' DE MARIA</t>
  </si>
  <si>
    <t>TOTALE COMPLESSIVO</t>
  </si>
  <si>
    <t>Quadro di allineamento con il modello CE alla stessa data</t>
  </si>
  <si>
    <t>Colonna(8): Spese per emolumenti - Altro* (Specificare la natura di ogni singolo costo ed il relativo importo):</t>
  </si>
  <si>
    <t>Codice</t>
  </si>
  <si>
    <t>Voce</t>
  </si>
  <si>
    <t>Colonna(21): Somme a rimborso - Altro* (Specificare la natura di ogni singolo rimborso ed il relativo importo):</t>
  </si>
  <si>
    <t>BA1810</t>
  </si>
  <si>
    <t xml:space="preserve">Indennità a personale universitario - area non sanitaria </t>
  </si>
  <si>
    <t>BA1420</t>
  </si>
  <si>
    <t>BA1410</t>
  </si>
  <si>
    <t>Collaborazioni coordinate e continuative sanitarie e socios. da privato</t>
  </si>
  <si>
    <t>BA1800</t>
  </si>
  <si>
    <t>Collaborazioni coordinate e continuative non sanitarie da privato</t>
  </si>
  <si>
    <t>Responsabile del procedimento</t>
  </si>
  <si>
    <t>Recapito Telefonico</t>
  </si>
  <si>
    <t>(2) Di cui Personale a T.D. ex Medicina Penitenziaria</t>
  </si>
  <si>
    <t xml:space="preserve">(3) Di cui Personale a T.D. utilizzato nelle REMS </t>
  </si>
  <si>
    <t>(4) Di cui Personale a T.I. ex Medicina Penitenziaria</t>
  </si>
  <si>
    <t xml:space="preserve">(5) Di cui Personale a T.I. utilizzato nelle REMS </t>
  </si>
  <si>
    <t>Azienda</t>
  </si>
  <si>
    <t>ASP Agrigento</t>
  </si>
  <si>
    <t>ASP Caltanissetta</t>
  </si>
  <si>
    <t>ASP Catania</t>
  </si>
  <si>
    <t>ASP Enna</t>
  </si>
  <si>
    <t>ASP Messina</t>
  </si>
  <si>
    <t>ASP Palermo</t>
  </si>
  <si>
    <t>ASP Ragusa</t>
  </si>
  <si>
    <t>ASP Siracusa</t>
  </si>
  <si>
    <t>ASP Trapani</t>
  </si>
  <si>
    <t>AO Cannizzaro</t>
  </si>
  <si>
    <t>AO Garibaldi</t>
  </si>
  <si>
    <t>AOUP Catania</t>
  </si>
  <si>
    <t>AO Papardo</t>
  </si>
  <si>
    <t>AOUP Messina</t>
  </si>
  <si>
    <t>AO Villa Sofia - Cervello</t>
  </si>
  <si>
    <t xml:space="preserve">AO Civico </t>
  </si>
  <si>
    <t>AOUP Palermo</t>
  </si>
  <si>
    <t>Centro Neurolesi - Piemonte</t>
  </si>
  <si>
    <t>(8)</t>
  </si>
  <si>
    <t>(11)</t>
  </si>
  <si>
    <t>(12)</t>
  </si>
  <si>
    <t>(14)</t>
  </si>
  <si>
    <t>(15)</t>
  </si>
  <si>
    <t>(16)</t>
  </si>
  <si>
    <t xml:space="preserve">CE </t>
  </si>
  <si>
    <t>BA2080</t>
  </si>
  <si>
    <t>Totale Costo del personale</t>
  </si>
  <si>
    <t xml:space="preserve">Indennità a personale universitario - area sanitaria </t>
  </si>
  <si>
    <t>BA1430</t>
  </si>
  <si>
    <t xml:space="preserve">Lavoro interinale - area sanitaria </t>
  </si>
  <si>
    <t>BA1820</t>
  </si>
  <si>
    <t xml:space="preserve">Lavoro interinale - area non sanitaria </t>
  </si>
  <si>
    <t>Totale CE</t>
  </si>
  <si>
    <t>Riconciliazione D.1.2 vs CE</t>
  </si>
  <si>
    <t>26 -&gt; Totale costi Categorie Protette nel periodo di riferimento al netto dei rinnovi contrattuali (-)</t>
  </si>
  <si>
    <t>23 -&gt; Rinnovi contrattuali (-)</t>
  </si>
  <si>
    <t>22 -&gt; Totale Somme a rimborso (-)</t>
  </si>
  <si>
    <t>15 -&gt; Mensa/Buoni Pasto (+)</t>
  </si>
  <si>
    <t>12 -&gt; IRAP (+)</t>
  </si>
  <si>
    <t>CE ricostruito</t>
  </si>
  <si>
    <t>Scostamento CE ricostruito vs D.1.2</t>
  </si>
  <si>
    <t>Motivazioni eventuale scostamento</t>
  </si>
  <si>
    <t>Spesa al netto di REMS e Med. Penit.</t>
  </si>
  <si>
    <t>(1) Di cui Personale assunto a T.D. ai sensi dell'art.20 c.10 D.Lgs. 75/2017</t>
  </si>
  <si>
    <t>I trim</t>
  </si>
  <si>
    <t>II trim</t>
  </si>
  <si>
    <t>III trim</t>
  </si>
  <si>
    <t>IV trim</t>
  </si>
  <si>
    <t>CNS</t>
  </si>
  <si>
    <t>Periodo di riferimento</t>
  </si>
  <si>
    <t>UNITA' DI PERSONALE IN SERVIZIO AL (gg/mm/aaaa):</t>
  </si>
  <si>
    <t>Rilevamento relativo all'anno</t>
  </si>
  <si>
    <t>BA1450</t>
  </si>
  <si>
    <t>Rimborso oneri stipendiali del personale sanitario in comando</t>
  </si>
  <si>
    <t>BA1840</t>
  </si>
  <si>
    <t>Rimborso oneri stipendiali del personale non sanitario in comando</t>
  </si>
  <si>
    <t>16 -&gt; Equo indennizzo (+)
[Quota parte relativa all'equo indennizzo iscritto nel modello CE tra le sopravvenienze passive]</t>
  </si>
  <si>
    <t>IL LIEVE SCOSTAMENTO E' CONSEGUENZA DEGLI ARROTONDAMENTI DERIVANTI DALL'ESPOSIZIONE</t>
  </si>
  <si>
    <t>DEI DATI IN EURO/MIGLIAIA</t>
  </si>
  <si>
    <t>commissioni tecniche €/mgl 8</t>
  </si>
  <si>
    <t>progetti con finanziamento extra fondi contrattuali €/mgl 30</t>
  </si>
  <si>
    <t>prestazioni aggiuntive €/mgl 900</t>
  </si>
  <si>
    <t>utilizzo finanziamenti D.A. 1404/2020 €/mgl 1434</t>
  </si>
  <si>
    <t>utilizzo finanziamenti D.A. 469 e 1405/2020 €/mgl 2168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</si>
</sst>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[$€-410]\ * #,##0_-;\-[$€-410]\ * #,##0_-;_-[$€-410]\ * &quot;-&quot;??_-;_-@_-"/>
    <numFmt numFmtId="165" formatCode="_-* #,##0_-;\-* #,##0_-;_-* &quot;-&quot;??_-;_-@_-"/>
    <numFmt numFmtId="166" formatCode="0.0%"/>
    <numFmt numFmtId="167" formatCode="#,##0.000"/>
    <numFmt numFmtId="168" formatCode="_-* #,##0_-;\-* #,##0_-;_-* \-_-;_-@_-"/>
    <numFmt numFmtId="169" formatCode="_ * #,##0_ ;_ * \-#,##0_ ;_ * &quot;-&quot;_ ;_ @_ "/>
    <numFmt numFmtId="170" formatCode="_-* #,##0.00_-;\-* #,##0.00_-;_-* \-??_-;_-@_-"/>
    <numFmt numFmtId="171" formatCode="#,##0_ ;\-#,##0\ "/>
    <numFmt numFmtId="172" formatCode="#,##0.0_);\(#,##0.0\)"/>
    <numFmt numFmtId="173" formatCode="_-&quot;€ &quot;* #,##0.00_-;&quot;-€ &quot;* #,##0.00_-;_-&quot;€ &quot;* \-??_-;_-@_-"/>
    <numFmt numFmtId="174" formatCode="\+#,##0;\-#,##0"/>
    <numFmt numFmtId="175" formatCode="_(* #,##0_);_(* \(#,##0\);_(* &quot;-&quot;_);_(@_)"/>
    <numFmt numFmtId="176" formatCode="_(* #,##0.00_);_(* \(#,##0.00\);_(* \-??_);_(@_)"/>
    <numFmt numFmtId="177" formatCode="#,##0;&quot;- &quot;#,##0;_-&quot; - &quot;"/>
    <numFmt numFmtId="178" formatCode="0.0000000%"/>
    <numFmt numFmtId="179" formatCode="0.0\x;@_)"/>
    <numFmt numFmtId="180" formatCode="[$€-410]\ #,##0.00;[Red]\-[$€-410]\ #,##0.00"/>
    <numFmt numFmtId="181" formatCode="_(&quot;$&quot;* #,##0_);_(&quot;$&quot;* \(#,##0\);_(&quot;$&quot;* &quot;-&quot;_);_(@_)"/>
    <numFmt numFmtId="182" formatCode="_-&quot;€ &quot;* #,##0_-;&quot;-€ &quot;* #,##0_-;_-&quot;€ &quot;* \-_-;_-@_-"/>
  </numFmts>
  <fonts count="75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2"/>
      <name val="Cambria"/>
      <family val="1"/>
    </font>
    <font>
      <sz val="10"/>
      <name val="Cambria"/>
      <family val="1"/>
    </font>
    <font>
      <b/>
      <sz val="10"/>
      <name val="Arial"/>
      <family val="2"/>
    </font>
    <font>
      <b/>
      <sz val="16"/>
      <name val="Cambria"/>
      <family val="1"/>
    </font>
    <font>
      <b/>
      <sz val="10"/>
      <name val="Cambria"/>
      <family val="1"/>
    </font>
    <font>
      <b/>
      <i/>
      <u/>
      <sz val="18"/>
      <name val="Cambria"/>
      <family val="1"/>
    </font>
    <font>
      <b/>
      <i/>
      <sz val="10"/>
      <name val="Cambria"/>
      <family val="1"/>
    </font>
    <font>
      <b/>
      <sz val="10"/>
      <color rgb="FF00B0F0"/>
      <name val="Cambria"/>
      <family val="1"/>
    </font>
    <font>
      <b/>
      <u/>
      <sz val="12"/>
      <name val="Cambria"/>
      <family val="1"/>
    </font>
    <font>
      <b/>
      <sz val="11"/>
      <name val="Cambria"/>
      <family val="1"/>
    </font>
    <font>
      <sz val="10"/>
      <color indexed="13"/>
      <name val="Cambria"/>
      <family val="1"/>
    </font>
    <font>
      <sz val="12"/>
      <name val="Cambria"/>
      <family val="1"/>
    </font>
    <font>
      <sz val="10"/>
      <name val="Arial"/>
      <family val="2"/>
    </font>
    <font>
      <sz val="11"/>
      <name val="Cambria"/>
      <family val="1"/>
    </font>
    <font>
      <sz val="11"/>
      <color indexed="8"/>
      <name val="Calibri"/>
      <family val="2"/>
    </font>
    <font>
      <b/>
      <i/>
      <sz val="11"/>
      <name val="Cambria"/>
      <family val="1"/>
    </font>
    <font>
      <i/>
      <sz val="11"/>
      <name val="Cambria"/>
      <family val="1"/>
    </font>
    <font>
      <b/>
      <u/>
      <sz val="14"/>
      <name val="Cambria"/>
      <family val="1"/>
    </font>
    <font>
      <b/>
      <u/>
      <sz val="11"/>
      <name val="Arial"/>
      <family val="2"/>
    </font>
    <font>
      <b/>
      <u/>
      <sz val="16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sz val="10"/>
      <color indexed="10"/>
      <name val="Verdana"/>
      <family val="2"/>
    </font>
    <font>
      <sz val="10"/>
      <color indexed="12"/>
      <name val="Verdana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0"/>
      <name val="Verdana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9"/>
      <color indexed="20"/>
      <name val="Arial"/>
      <family val="2"/>
    </font>
    <font>
      <sz val="10"/>
      <name val="Mangal"/>
      <family val="2"/>
    </font>
    <font>
      <sz val="12"/>
      <name val="Times New Roman"/>
      <family val="1"/>
    </font>
    <font>
      <sz val="8"/>
      <name val="Arial"/>
      <family val="2"/>
    </font>
    <font>
      <b/>
      <i/>
      <sz val="16"/>
      <color indexed="8"/>
      <name val="Arial"/>
      <family val="2"/>
    </font>
    <font>
      <u/>
      <sz val="9"/>
      <color indexed="12"/>
      <name val="Arial"/>
      <family val="2"/>
    </font>
    <font>
      <sz val="11"/>
      <color indexed="62"/>
      <name val="Calibri"/>
      <family val="2"/>
    </font>
    <font>
      <sz val="10"/>
      <name val="Book Antiqua"/>
      <family val="1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0"/>
      <color indexed="8"/>
      <name val="Calibri"/>
      <family val="2"/>
    </font>
    <font>
      <sz val="9"/>
      <name val="Univers 45 Light"/>
      <family val="2"/>
    </font>
    <font>
      <sz val="8"/>
      <color indexed="8"/>
      <name val="Arial"/>
      <family val="2"/>
    </font>
    <font>
      <sz val="9"/>
      <name val="Univers 45 Light"/>
    </font>
    <font>
      <sz val="11"/>
      <color indexed="8"/>
      <name val="Univers 45 Light"/>
      <family val="2"/>
    </font>
    <font>
      <sz val="8"/>
      <name val="Comic Sans MS"/>
      <family val="4"/>
    </font>
    <font>
      <b/>
      <sz val="11"/>
      <color indexed="63"/>
      <name val="Calibri"/>
      <family val="2"/>
    </font>
    <font>
      <b/>
      <i/>
      <u/>
      <sz val="9"/>
      <color indexed="8"/>
      <name val="Arial"/>
      <family val="2"/>
    </font>
    <font>
      <u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8"/>
      <name val="Cambria"/>
      <family val="1"/>
    </font>
    <font>
      <b/>
      <sz val="8"/>
      <color rgb="FFFFFFFF"/>
      <name val="Arial"/>
      <family val="2"/>
    </font>
    <font>
      <sz val="12"/>
      <name val="Arial"/>
      <family val="2"/>
    </font>
    <font>
      <sz val="14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1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sz val="11"/>
      <color theme="8" tint="-0.499984740745262"/>
      <name val="Cambria"/>
      <family val="1"/>
      <scheme val="major"/>
    </font>
    <font>
      <i/>
      <sz val="10"/>
      <name val="Cambria"/>
      <family val="1"/>
      <scheme val="major"/>
    </font>
    <font>
      <sz val="11"/>
      <color indexed="8"/>
      <name val="Cambria"/>
      <family val="1"/>
      <scheme val="major"/>
    </font>
    <font>
      <b/>
      <i/>
      <sz val="11"/>
      <name val="Cambria"/>
      <family val="1"/>
      <scheme val="major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31"/>
        <bgColor indexed="41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45"/>
      </patternFill>
    </fill>
    <fill>
      <patternFill patternType="solid">
        <fgColor indexed="46"/>
      </patternFill>
    </fill>
    <fill>
      <patternFill patternType="solid">
        <fgColor indexed="27"/>
        <bgColor indexed="42"/>
      </patternFill>
    </fill>
    <fill>
      <patternFill patternType="solid">
        <fgColor indexed="27"/>
      </patternFill>
    </fill>
    <fill>
      <patternFill patternType="solid">
        <fgColor indexed="47"/>
        <bgColor indexed="24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13"/>
        <bgColor indexed="34"/>
      </patternFill>
    </fill>
    <fill>
      <patternFill patternType="solid">
        <fgColor indexed="57"/>
      </patternFill>
    </fill>
    <fill>
      <patternFill patternType="solid">
        <fgColor indexed="54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24"/>
      </patternFill>
    </fill>
    <fill>
      <patternFill patternType="solid">
        <fgColor indexed="24"/>
        <bgColor indexed="4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09DA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lightUp">
        <bgColor theme="0"/>
      </patternFill>
    </fill>
  </fills>
  <borders count="15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double">
        <color indexed="64"/>
      </right>
      <top style="thin">
        <color indexed="8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409DAD"/>
      </left>
      <right/>
      <top style="thin">
        <color indexed="24"/>
      </top>
      <bottom style="thin">
        <color rgb="FF409DAD"/>
      </bottom>
      <diagonal/>
    </border>
    <border>
      <left/>
      <right style="thin">
        <color rgb="FF409DAD"/>
      </right>
      <top style="thin">
        <color indexed="24"/>
      </top>
      <bottom style="thin">
        <color rgb="FF409DAD"/>
      </bottom>
      <diagonal/>
    </border>
    <border>
      <left style="thin">
        <color indexed="24"/>
      </left>
      <right/>
      <top/>
      <bottom/>
      <diagonal/>
    </border>
    <border>
      <left/>
      <right style="thin">
        <color indexed="24"/>
      </right>
      <top/>
      <bottom/>
      <diagonal/>
    </border>
    <border>
      <left style="thin">
        <color indexed="24"/>
      </left>
      <right/>
      <top/>
      <bottom style="medium">
        <color indexed="24"/>
      </bottom>
      <diagonal/>
    </border>
    <border>
      <left/>
      <right style="thin">
        <color indexed="24"/>
      </right>
      <top/>
      <bottom style="medium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rgb="FF409DAD"/>
      </bottom>
      <diagonal/>
    </border>
    <border>
      <left style="thin">
        <color indexed="24"/>
      </left>
      <right style="thin">
        <color indexed="24"/>
      </right>
      <top/>
      <bottom/>
      <diagonal/>
    </border>
    <border>
      <left style="thin">
        <color indexed="24"/>
      </left>
      <right style="thin">
        <color indexed="24"/>
      </right>
      <top/>
      <bottom style="thin">
        <color indexed="2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884">
    <xf numFmtId="0" fontId="0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  <xf numFmtId="164" fontId="14" fillId="0" borderId="0"/>
    <xf numFmtId="43" fontId="14" fillId="0" borderId="0" applyFont="0" applyFill="0" applyBorder="0" applyAlignment="0" applyProtection="0"/>
    <xf numFmtId="37" fontId="28" fillId="6" borderId="1"/>
    <xf numFmtId="37" fontId="29" fillId="0" borderId="0"/>
    <xf numFmtId="166" fontId="28" fillId="6" borderId="1"/>
    <xf numFmtId="166" fontId="29" fillId="0" borderId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6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1" fontId="4" fillId="0" borderId="45">
      <alignment horizontal="center"/>
    </xf>
    <xf numFmtId="37" fontId="28" fillId="6" borderId="1"/>
    <xf numFmtId="0" fontId="31" fillId="35" borderId="110" applyNumberFormat="0" applyAlignment="0" applyProtection="0"/>
    <xf numFmtId="0" fontId="31" fillId="36" borderId="110" applyNumberFormat="0" applyAlignment="0" applyProtection="0"/>
    <xf numFmtId="166" fontId="28" fillId="11" borderId="1"/>
    <xf numFmtId="3" fontId="28" fillId="11" borderId="1"/>
    <xf numFmtId="166" fontId="28" fillId="11" borderId="1"/>
    <xf numFmtId="167" fontId="32" fillId="37" borderId="0"/>
    <xf numFmtId="0" fontId="33" fillId="0" borderId="111" applyNumberFormat="0" applyFill="0" applyAlignment="0" applyProtection="0"/>
    <xf numFmtId="0" fontId="34" fillId="38" borderId="112" applyNumberFormat="0" applyAlignment="0" applyProtection="0"/>
    <xf numFmtId="0" fontId="34" fillId="39" borderId="112" applyNumberFormat="0" applyAlignment="0" applyProtection="0"/>
    <xf numFmtId="168" fontId="22" fillId="0" borderId="113" applyProtection="0">
      <alignment horizontal="left"/>
    </xf>
    <xf numFmtId="0" fontId="35" fillId="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168" fontId="36" fillId="0" borderId="0" applyFill="0" applyBorder="0" applyAlignment="0" applyProtection="0"/>
    <xf numFmtId="168" fontId="36" fillId="0" borderId="0" applyFill="0" applyBorder="0" applyAlignment="0" applyProtection="0"/>
    <xf numFmtId="169" fontId="37" fillId="0" borderId="0" applyFont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14" fillId="0" borderId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66" fontId="36" fillId="0" borderId="0" applyFill="0" applyBorder="0" applyAlignment="0" applyProtection="0"/>
    <xf numFmtId="166" fontId="36" fillId="0" borderId="0" applyFill="0" applyBorder="0" applyAlignment="0" applyProtection="0"/>
    <xf numFmtId="171" fontId="36" fillId="0" borderId="0" applyFill="0" applyBorder="0" applyAlignment="0" applyProtection="0"/>
    <xf numFmtId="171" fontId="36" fillId="0" borderId="0" applyFill="0" applyBorder="0" applyAlignment="0" applyProtection="0"/>
    <xf numFmtId="170" fontId="36" fillId="0" borderId="0" applyFill="0" applyBorder="0" applyAlignment="0" applyProtection="0"/>
    <xf numFmtId="172" fontId="38" fillId="0" borderId="0"/>
    <xf numFmtId="173" fontId="36" fillId="0" borderId="0" applyFill="0" applyBorder="0" applyAlignment="0" applyProtection="0"/>
    <xf numFmtId="14" fontId="36" fillId="0" borderId="0" applyFill="0" applyBorder="0" applyAlignment="0" applyProtection="0"/>
    <xf numFmtId="15" fontId="14" fillId="47" borderId="1">
      <alignment horizontal="center"/>
    </xf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6" fillId="0" borderId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3" fontId="36" fillId="0" borderId="0" applyFill="0" applyBorder="0" applyAlignment="0" applyProtection="0"/>
    <xf numFmtId="173" fontId="36" fillId="0" borderId="0" applyFill="0" applyBorder="0" applyAlignment="0" applyProtection="0"/>
    <xf numFmtId="173" fontId="36" fillId="0" borderId="0" applyFill="0" applyBorder="0" applyAlignment="0" applyProtection="0"/>
    <xf numFmtId="173" fontId="36" fillId="0" borderId="0" applyFill="0" applyBorder="0" applyAlignment="0" applyProtection="0"/>
    <xf numFmtId="173" fontId="36" fillId="0" borderId="0" applyFill="0" applyBorder="0" applyAlignment="0" applyProtection="0"/>
    <xf numFmtId="173" fontId="36" fillId="0" borderId="0" applyFill="0" applyBorder="0" applyAlignment="0" applyProtection="0"/>
    <xf numFmtId="173" fontId="36" fillId="0" borderId="0" applyFill="0" applyBorder="0" applyAlignment="0" applyProtection="0"/>
    <xf numFmtId="173" fontId="36" fillId="0" borderId="0" applyFill="0" applyBorder="0" applyAlignment="0" applyProtection="0"/>
    <xf numFmtId="173" fontId="36" fillId="0" borderId="0" applyFill="0" applyBorder="0" applyAlignment="0" applyProtection="0"/>
    <xf numFmtId="173" fontId="36" fillId="0" borderId="0" applyFill="0" applyBorder="0" applyAlignment="0" applyProtection="0"/>
    <xf numFmtId="173" fontId="36" fillId="0" borderId="0" applyFill="0" applyBorder="0" applyAlignment="0" applyProtection="0"/>
    <xf numFmtId="44" fontId="14" fillId="0" borderId="0" applyFont="0" applyFill="0" applyBorder="0" applyAlignment="0" applyProtection="0"/>
    <xf numFmtId="173" fontId="36" fillId="0" borderId="0" applyFill="0" applyBorder="0" applyAlignment="0" applyProtection="0"/>
    <xf numFmtId="173" fontId="36" fillId="0" borderId="0" applyFill="0" applyBorder="0" applyAlignment="0" applyProtection="0"/>
    <xf numFmtId="0" fontId="36" fillId="0" borderId="0" applyNumberFormat="0" applyFill="0" applyBorder="0" applyAlignment="0" applyProtection="0"/>
    <xf numFmtId="172" fontId="36" fillId="47" borderId="114" applyAlignment="0" applyProtection="0"/>
    <xf numFmtId="0" fontId="39" fillId="0" borderId="0" applyNumberFormat="0" applyBorder="0" applyProtection="0">
      <alignment horizontal="center"/>
    </xf>
    <xf numFmtId="0" fontId="39" fillId="0" borderId="0" applyNumberFormat="0" applyBorder="0" applyProtection="0">
      <alignment horizontal="center" textRotation="90"/>
    </xf>
    <xf numFmtId="37" fontId="29" fillId="0" borderId="0"/>
    <xf numFmtId="0" fontId="40" fillId="0" borderId="0" applyNumberFormat="0" applyFill="0" applyBorder="0" applyAlignment="0" applyProtection="0"/>
    <xf numFmtId="0" fontId="41" fillId="17" borderId="110" applyNumberFormat="0" applyAlignment="0" applyProtection="0"/>
    <xf numFmtId="0" fontId="41" fillId="18" borderId="110" applyNumberFormat="0" applyAlignment="0" applyProtection="0"/>
    <xf numFmtId="0" fontId="42" fillId="0" borderId="0"/>
    <xf numFmtId="15" fontId="23" fillId="0" borderId="0"/>
    <xf numFmtId="39" fontId="23" fillId="0" borderId="0"/>
    <xf numFmtId="174" fontId="23" fillId="0" borderId="0"/>
    <xf numFmtId="175" fontId="43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8" fontId="36" fillId="0" borderId="0" applyFill="0" applyBorder="0" applyAlignment="0" applyProtection="0"/>
    <xf numFmtId="168" fontId="36" fillId="0" borderId="0" applyFill="0" applyBorder="0" applyAlignment="0" applyProtection="0"/>
    <xf numFmtId="168" fontId="36" fillId="0" borderId="0" applyFill="0" applyBorder="0" applyAlignment="0" applyProtection="0"/>
    <xf numFmtId="168" fontId="36" fillId="0" borderId="0" applyFill="0" applyBorder="0" applyAlignment="0" applyProtection="0"/>
    <xf numFmtId="168" fontId="36" fillId="0" borderId="0" applyFill="0" applyBorder="0" applyAlignment="0" applyProtection="0"/>
    <xf numFmtId="176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6" fillId="0" borderId="0" applyFill="0" applyBorder="0" applyAlignment="0" applyProtection="0"/>
    <xf numFmtId="43" fontId="1" fillId="0" borderId="0" applyFont="0" applyFill="0" applyBorder="0" applyAlignment="0" applyProtection="0"/>
    <xf numFmtId="170" fontId="36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43" fontId="14" fillId="0" borderId="0" applyFont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43" fontId="14" fillId="0" borderId="0" applyFont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43" fontId="1" fillId="0" borderId="0" applyFont="0" applyFill="0" applyBorder="0" applyAlignment="0" applyProtection="0"/>
    <xf numFmtId="170" fontId="36" fillId="0" borderId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43" fontId="1" fillId="0" borderId="0" applyFont="0" applyFill="0" applyBorder="0" applyAlignment="0" applyProtection="0"/>
    <xf numFmtId="170" fontId="36" fillId="0" borderId="0" applyFill="0" applyBorder="0" applyAlignment="0" applyProtection="0"/>
    <xf numFmtId="43" fontId="16" fillId="0" borderId="0" applyFont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43" fontId="16" fillId="0" borderId="0" applyFont="0" applyFill="0" applyBorder="0" applyAlignment="0" applyProtection="0"/>
    <xf numFmtId="170" fontId="36" fillId="0" borderId="0" applyFill="0" applyBorder="0" applyAlignment="0" applyProtection="0"/>
    <xf numFmtId="43" fontId="16" fillId="0" borderId="0" applyFont="0" applyFill="0" applyBorder="0" applyAlignment="0" applyProtection="0"/>
    <xf numFmtId="176" fontId="36" fillId="0" borderId="0" applyFill="0" applyBorder="0" applyAlignment="0" applyProtection="0"/>
    <xf numFmtId="176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43" fontId="16" fillId="0" borderId="0" applyFont="0" applyFill="0" applyBorder="0" applyAlignment="0" applyProtection="0"/>
    <xf numFmtId="170" fontId="36" fillId="0" borderId="0" applyFill="0" applyBorder="0" applyAlignment="0" applyProtection="0"/>
    <xf numFmtId="43" fontId="16" fillId="0" borderId="0" applyFont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43" fontId="16" fillId="0" borderId="0" applyFont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170" fontId="36" fillId="0" borderId="0" applyFill="0" applyBorder="0" applyAlignment="0" applyProtection="0"/>
    <xf numFmtId="0" fontId="44" fillId="6" borderId="0" applyNumberFormat="0" applyBorder="0" applyAlignment="0" applyProtection="0"/>
    <xf numFmtId="0" fontId="44" fillId="49" borderId="0" applyNumberFormat="0" applyBorder="0" applyAlignment="0" applyProtection="0"/>
    <xf numFmtId="0" fontId="16" fillId="0" borderId="0"/>
    <xf numFmtId="0" fontId="14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5" fillId="0" borderId="0"/>
    <xf numFmtId="0" fontId="43" fillId="0" borderId="0"/>
    <xf numFmtId="0" fontId="14" fillId="0" borderId="0"/>
    <xf numFmtId="0" fontId="46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16" fillId="0" borderId="0"/>
    <xf numFmtId="0" fontId="43" fillId="0" borderId="0"/>
    <xf numFmtId="0" fontId="36" fillId="0" borderId="0" applyNumberFormat="0" applyFill="0" applyBorder="0" applyAlignment="0" applyProtection="0"/>
    <xf numFmtId="0" fontId="14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3" fillId="0" borderId="0"/>
    <xf numFmtId="164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43" fillId="0" borderId="0"/>
    <xf numFmtId="0" fontId="47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1" fillId="0" borderId="0"/>
    <xf numFmtId="0" fontId="16" fillId="0" borderId="0"/>
    <xf numFmtId="0" fontId="1" fillId="0" borderId="0"/>
    <xf numFmtId="0" fontId="47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48" fillId="0" borderId="0"/>
    <xf numFmtId="0" fontId="1" fillId="0" borderId="0"/>
    <xf numFmtId="0" fontId="4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43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9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49" fillId="0" borderId="0"/>
    <xf numFmtId="0" fontId="16" fillId="0" borderId="0"/>
    <xf numFmtId="0" fontId="16" fillId="0" borderId="0"/>
    <xf numFmtId="0" fontId="49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43" fillId="0" borderId="0"/>
    <xf numFmtId="0" fontId="49" fillId="0" borderId="0"/>
    <xf numFmtId="0" fontId="43" fillId="0" borderId="0"/>
    <xf numFmtId="0" fontId="16" fillId="0" borderId="0"/>
    <xf numFmtId="0" fontId="43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47" borderId="115" applyNumberFormat="0" applyAlignment="0" applyProtection="0"/>
    <xf numFmtId="0" fontId="16" fillId="50" borderId="115" applyNumberFormat="0" applyFont="0" applyAlignment="0" applyProtection="0"/>
    <xf numFmtId="0" fontId="36" fillId="47" borderId="115" applyNumberFormat="0" applyAlignment="0" applyProtection="0"/>
    <xf numFmtId="0" fontId="36" fillId="47" borderId="115" applyNumberFormat="0" applyAlignment="0" applyProtection="0"/>
    <xf numFmtId="0" fontId="36" fillId="47" borderId="115" applyNumberFormat="0" applyAlignment="0" applyProtection="0"/>
    <xf numFmtId="0" fontId="36" fillId="47" borderId="115" applyNumberFormat="0" applyAlignment="0" applyProtection="0"/>
    <xf numFmtId="0" fontId="36" fillId="47" borderId="115" applyNumberFormat="0" applyAlignment="0" applyProtection="0"/>
    <xf numFmtId="0" fontId="36" fillId="47" borderId="115" applyNumberFormat="0" applyAlignment="0" applyProtection="0"/>
    <xf numFmtId="0" fontId="36" fillId="47" borderId="115" applyNumberFormat="0" applyAlignment="0" applyProtection="0"/>
    <xf numFmtId="0" fontId="36" fillId="47" borderId="115" applyNumberFormat="0" applyAlignment="0" applyProtection="0"/>
    <xf numFmtId="177" fontId="36" fillId="0" borderId="0" applyFill="0" applyBorder="0" applyAlignment="0" applyProtection="0"/>
    <xf numFmtId="0" fontId="51" fillId="35" borderId="116" applyNumberFormat="0" applyAlignment="0" applyProtection="0"/>
    <xf numFmtId="0" fontId="51" fillId="36" borderId="116" applyNumberFormat="0" applyAlignment="0" applyProtection="0"/>
    <xf numFmtId="10" fontId="23" fillId="0" borderId="0"/>
    <xf numFmtId="10" fontId="23" fillId="0" borderId="0"/>
    <xf numFmtId="178" fontId="23" fillId="0" borderId="0"/>
    <xf numFmtId="9" fontId="14" fillId="0" borderId="0" applyFont="0" applyFill="0" applyBorder="0" applyAlignment="0" applyProtection="0"/>
    <xf numFmtId="9" fontId="36" fillId="0" borderId="0" applyFill="0" applyBorder="0" applyAlignment="0" applyProtection="0"/>
    <xf numFmtId="9" fontId="14" fillId="0" borderId="0" applyFont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10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6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16" fillId="0" borderId="0" applyFont="0" applyFill="0" applyBorder="0" applyAlignment="0" applyProtection="0"/>
    <xf numFmtId="9" fontId="36" fillId="0" borderId="0" applyFill="0" applyBorder="0" applyAlignment="0" applyProtection="0"/>
    <xf numFmtId="9" fontId="16" fillId="0" borderId="0" applyFont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179" fontId="36" fillId="0" borderId="0" applyFill="0" applyBorder="0" applyAlignment="0" applyProtection="0"/>
    <xf numFmtId="0" fontId="52" fillId="0" borderId="0" applyNumberFormat="0" applyBorder="0" applyProtection="0"/>
    <xf numFmtId="180" fontId="52" fillId="0" borderId="0" applyBorder="0" applyProtection="0"/>
    <xf numFmtId="0" fontId="43" fillId="37" borderId="0">
      <alignment horizontal="right" vertical="center"/>
    </xf>
    <xf numFmtId="0" fontId="43" fillId="37" borderId="0">
      <alignment horizontal="left" vertical="center"/>
    </xf>
    <xf numFmtId="0" fontId="43" fillId="37" borderId="0">
      <alignment horizontal="left"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53" fillId="51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49" fontId="14" fillId="37" borderId="117">
      <alignment vertical="center"/>
    </xf>
    <xf numFmtId="0" fontId="36" fillId="52" borderId="0" applyBorder="0" applyAlignment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0" borderId="118" applyNumberFormat="0" applyFill="0" applyAlignment="0" applyProtection="0"/>
    <xf numFmtId="0" fontId="57" fillId="0" borderId="119" applyNumberFormat="0" applyFill="0" applyAlignment="0" applyProtection="0"/>
    <xf numFmtId="0" fontId="58" fillId="0" borderId="120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121" applyNumberFormat="0" applyFill="0" applyAlignment="0" applyProtection="0"/>
    <xf numFmtId="0" fontId="60" fillId="15" borderId="0" applyNumberFormat="0" applyBorder="0" applyAlignment="0" applyProtection="0"/>
    <xf numFmtId="0" fontId="60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181" fontId="43" fillId="0" borderId="0" applyFont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3" fontId="36" fillId="0" borderId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3" fontId="36" fillId="0" borderId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3" fontId="36" fillId="0" borderId="0" applyFill="0" applyBorder="0" applyAlignment="0" applyProtection="0"/>
    <xf numFmtId="173" fontId="36" fillId="0" borderId="0" applyFill="0" applyBorder="0" applyAlignment="0" applyProtection="0"/>
  </cellStyleXfs>
  <cellXfs count="445">
    <xf numFmtId="0" fontId="0" fillId="0" borderId="0" xfId="0"/>
    <xf numFmtId="3" fontId="2" fillId="2" borderId="0" xfId="3" applyNumberFormat="1" applyFont="1" applyFill="1" applyAlignment="1">
      <alignment vertical="center"/>
    </xf>
    <xf numFmtId="3" fontId="3" fillId="2" borderId="0" xfId="3" applyNumberFormat="1" applyFont="1" applyFill="1" applyAlignment="1">
      <alignment vertical="center"/>
    </xf>
    <xf numFmtId="3" fontId="2" fillId="2" borderId="1" xfId="3" applyNumberFormat="1" applyFont="1" applyFill="1" applyBorder="1" applyAlignment="1" applyProtection="1">
      <alignment horizontal="center" vertical="center"/>
      <protection locked="0"/>
    </xf>
    <xf numFmtId="3" fontId="5" fillId="2" borderId="0" xfId="3" applyNumberFormat="1" applyFont="1" applyFill="1" applyAlignment="1">
      <alignment vertical="center"/>
    </xf>
    <xf numFmtId="3" fontId="6" fillId="2" borderId="0" xfId="3" applyNumberFormat="1" applyFont="1" applyFill="1" applyAlignment="1">
      <alignment vertical="center"/>
    </xf>
    <xf numFmtId="3" fontId="7" fillId="2" borderId="0" xfId="3" applyNumberFormat="1" applyFont="1" applyFill="1" applyAlignment="1" applyProtection="1">
      <alignment vertical="center"/>
      <protection hidden="1"/>
    </xf>
    <xf numFmtId="3" fontId="3" fillId="3" borderId="0" xfId="3" applyNumberFormat="1" applyFont="1" applyFill="1" applyAlignment="1">
      <alignment vertical="center"/>
    </xf>
    <xf numFmtId="0" fontId="1" fillId="2" borderId="0" xfId="3" applyFill="1" applyAlignment="1">
      <alignment vertical="center"/>
    </xf>
    <xf numFmtId="3" fontId="8" fillId="2" borderId="0" xfId="3" applyNumberFormat="1" applyFont="1" applyFill="1" applyAlignment="1">
      <alignment vertical="center"/>
    </xf>
    <xf numFmtId="3" fontId="1" fillId="2" borderId="3" xfId="3" applyNumberFormat="1" applyFill="1" applyBorder="1" applyAlignment="1">
      <alignment vertical="center"/>
    </xf>
    <xf numFmtId="3" fontId="1" fillId="2" borderId="4" xfId="3" applyNumberFormat="1" applyFill="1" applyBorder="1" applyAlignment="1">
      <alignment vertical="center"/>
    </xf>
    <xf numFmtId="3" fontId="10" fillId="2" borderId="4" xfId="3" applyNumberFormat="1" applyFont="1" applyFill="1" applyBorder="1" applyAlignment="1">
      <alignment vertical="center"/>
    </xf>
    <xf numFmtId="3" fontId="10" fillId="2" borderId="5" xfId="3" applyNumberFormat="1" applyFont="1" applyFill="1" applyBorder="1" applyAlignment="1">
      <alignment horizontal="center" vertical="center"/>
    </xf>
    <xf numFmtId="3" fontId="12" fillId="2" borderId="0" xfId="3" applyNumberFormat="1" applyFont="1" applyFill="1" applyAlignment="1">
      <alignment horizontal="center" vertical="center"/>
    </xf>
    <xf numFmtId="0" fontId="12" fillId="2" borderId="0" xfId="3" applyFont="1" applyFill="1" applyAlignment="1">
      <alignment horizontal="center" vertical="center"/>
    </xf>
    <xf numFmtId="3" fontId="10" fillId="2" borderId="18" xfId="3" applyNumberFormat="1" applyFont="1" applyFill="1" applyBorder="1" applyAlignment="1">
      <alignment vertical="center"/>
    </xf>
    <xf numFmtId="3" fontId="10" fillId="2" borderId="0" xfId="3" applyNumberFormat="1" applyFont="1" applyFill="1" applyBorder="1" applyAlignment="1">
      <alignment vertical="center"/>
    </xf>
    <xf numFmtId="3" fontId="10" fillId="2" borderId="19" xfId="3" applyNumberFormat="1" applyFont="1" applyFill="1" applyBorder="1" applyAlignment="1">
      <alignment horizontal="center" vertical="center"/>
    </xf>
    <xf numFmtId="3" fontId="2" fillId="2" borderId="20" xfId="3" applyNumberFormat="1" applyFont="1" applyFill="1" applyBorder="1" applyAlignment="1">
      <alignment horizontal="center" vertical="center"/>
    </xf>
    <xf numFmtId="3" fontId="13" fillId="2" borderId="36" xfId="3" applyNumberFormat="1" applyFont="1" applyFill="1" applyBorder="1" applyAlignment="1">
      <alignment horizontal="center" vertical="center" wrapText="1"/>
    </xf>
    <xf numFmtId="3" fontId="13" fillId="2" borderId="37" xfId="3" applyNumberFormat="1" applyFont="1" applyFill="1" applyBorder="1" applyAlignment="1">
      <alignment horizontal="center" vertical="center" wrapText="1"/>
    </xf>
    <xf numFmtId="3" fontId="13" fillId="2" borderId="38" xfId="3" applyNumberFormat="1" applyFont="1" applyFill="1" applyBorder="1" applyAlignment="1">
      <alignment horizontal="center" vertical="center" wrapText="1"/>
    </xf>
    <xf numFmtId="3" fontId="2" fillId="2" borderId="38" xfId="3" applyNumberFormat="1" applyFont="1" applyFill="1" applyBorder="1" applyAlignment="1">
      <alignment horizontal="center" vertical="center" wrapText="1"/>
    </xf>
    <xf numFmtId="3" fontId="13" fillId="4" borderId="31" xfId="3" applyNumberFormat="1" applyFont="1" applyFill="1" applyBorder="1" applyAlignment="1">
      <alignment horizontal="center" vertical="center" wrapText="1"/>
    </xf>
    <xf numFmtId="3" fontId="2" fillId="2" borderId="39" xfId="3" applyNumberFormat="1" applyFont="1" applyFill="1" applyBorder="1" applyAlignment="1">
      <alignment horizontal="center" vertical="center" wrapText="1"/>
    </xf>
    <xf numFmtId="3" fontId="2" fillId="2" borderId="40" xfId="3" applyNumberFormat="1" applyFont="1" applyFill="1" applyBorder="1" applyAlignment="1">
      <alignment horizontal="center" vertical="center" wrapText="1"/>
    </xf>
    <xf numFmtId="3" fontId="2" fillId="2" borderId="41" xfId="3" applyNumberFormat="1" applyFont="1" applyFill="1" applyBorder="1" applyAlignment="1">
      <alignment horizontal="center" vertical="center" wrapText="1"/>
    </xf>
    <xf numFmtId="3" fontId="13" fillId="4" borderId="42" xfId="3" applyNumberFormat="1" applyFont="1" applyFill="1" applyBorder="1" applyAlignment="1">
      <alignment horizontal="center" vertical="center" wrapText="1"/>
    </xf>
    <xf numFmtId="3" fontId="2" fillId="2" borderId="34" xfId="3" applyNumberFormat="1" applyFont="1" applyFill="1" applyBorder="1" applyAlignment="1">
      <alignment horizontal="center" vertical="center" wrapText="1"/>
    </xf>
    <xf numFmtId="0" fontId="13" fillId="2" borderId="42" xfId="3" applyFont="1" applyFill="1" applyBorder="1" applyAlignment="1">
      <alignment horizontal="center" vertical="center" wrapText="1"/>
    </xf>
    <xf numFmtId="0" fontId="13" fillId="2" borderId="31" xfId="3" applyFont="1" applyFill="1" applyBorder="1" applyAlignment="1">
      <alignment horizontal="center" vertical="center" wrapText="1"/>
    </xf>
    <xf numFmtId="0" fontId="2" fillId="2" borderId="32" xfId="3" applyFont="1" applyFill="1" applyBorder="1" applyAlignment="1">
      <alignment horizontal="center" vertical="center" wrapText="1"/>
    </xf>
    <xf numFmtId="0" fontId="3" fillId="2" borderId="44" xfId="3" applyFont="1" applyFill="1" applyBorder="1" applyAlignment="1">
      <alignment horizontal="center" vertical="center"/>
    </xf>
    <xf numFmtId="0" fontId="3" fillId="2" borderId="45" xfId="3" applyFont="1" applyFill="1" applyBorder="1" applyAlignment="1">
      <alignment horizontal="center" vertical="center" wrapText="1"/>
    </xf>
    <xf numFmtId="0" fontId="6" fillId="2" borderId="46" xfId="3" applyFont="1" applyFill="1" applyBorder="1" applyAlignment="1">
      <alignment horizontal="center" vertical="center" wrapText="1"/>
    </xf>
    <xf numFmtId="3" fontId="10" fillId="2" borderId="51" xfId="3" applyNumberFormat="1" applyFont="1" applyFill="1" applyBorder="1" applyAlignment="1">
      <alignment vertical="center"/>
    </xf>
    <xf numFmtId="3" fontId="10" fillId="2" borderId="52" xfId="3" applyNumberFormat="1" applyFont="1" applyFill="1" applyBorder="1" applyAlignment="1">
      <alignment vertical="center"/>
    </xf>
    <xf numFmtId="3" fontId="3" fillId="2" borderId="18" xfId="3" applyNumberFormat="1" applyFont="1" applyFill="1" applyBorder="1" applyAlignment="1">
      <alignment vertical="center"/>
    </xf>
    <xf numFmtId="3" fontId="3" fillId="2" borderId="0" xfId="3" applyNumberFormat="1" applyFont="1" applyFill="1" applyBorder="1" applyAlignment="1">
      <alignment vertical="center"/>
    </xf>
    <xf numFmtId="3" fontId="1" fillId="2" borderId="62" xfId="3" applyNumberFormat="1" applyFill="1" applyBorder="1" applyAlignment="1">
      <alignment vertical="center"/>
    </xf>
    <xf numFmtId="3" fontId="1" fillId="2" borderId="24" xfId="3" applyNumberFormat="1" applyFill="1" applyBorder="1" applyAlignment="1">
      <alignment vertical="center"/>
    </xf>
    <xf numFmtId="3" fontId="1" fillId="2" borderId="0" xfId="3" applyNumberFormat="1" applyFill="1" applyBorder="1" applyAlignment="1">
      <alignment vertical="center"/>
    </xf>
    <xf numFmtId="3" fontId="4" fillId="2" borderId="0" xfId="3" applyNumberFormat="1" applyFont="1" applyFill="1" applyBorder="1" applyAlignment="1">
      <alignment vertical="center"/>
    </xf>
    <xf numFmtId="3" fontId="4" fillId="2" borderId="25" xfId="3" applyNumberFormat="1" applyFont="1" applyFill="1" applyBorder="1" applyAlignment="1">
      <alignment vertical="center"/>
    </xf>
    <xf numFmtId="3" fontId="1" fillId="2" borderId="18" xfId="3" applyNumberFormat="1" applyFill="1" applyBorder="1" applyAlignment="1">
      <alignment vertical="center"/>
    </xf>
    <xf numFmtId="164" fontId="14" fillId="2" borderId="0" xfId="4" applyFill="1"/>
    <xf numFmtId="3" fontId="4" fillId="2" borderId="62" xfId="3" applyNumberFormat="1" applyFont="1" applyFill="1" applyBorder="1" applyAlignment="1">
      <alignment vertical="center"/>
    </xf>
    <xf numFmtId="3" fontId="4" fillId="2" borderId="29" xfId="3" applyNumberFormat="1" applyFont="1" applyFill="1" applyBorder="1" applyAlignment="1">
      <alignment vertical="center"/>
    </xf>
    <xf numFmtId="3" fontId="1" fillId="2" borderId="0" xfId="3" applyNumberFormat="1" applyFill="1" applyAlignment="1">
      <alignment vertical="center"/>
    </xf>
    <xf numFmtId="0" fontId="1" fillId="2" borderId="18" xfId="3" applyFill="1" applyBorder="1" applyAlignment="1">
      <alignment vertical="center"/>
    </xf>
    <xf numFmtId="0" fontId="1" fillId="2" borderId="0" xfId="3" applyFill="1" applyBorder="1" applyAlignment="1">
      <alignment vertical="center"/>
    </xf>
    <xf numFmtId="0" fontId="4" fillId="2" borderId="0" xfId="3" applyFont="1" applyFill="1" applyBorder="1" applyAlignment="1">
      <alignment vertical="center"/>
    </xf>
    <xf numFmtId="0" fontId="4" fillId="2" borderId="62" xfId="3" applyFont="1" applyFill="1" applyBorder="1" applyAlignment="1">
      <alignment vertical="center"/>
    </xf>
    <xf numFmtId="0" fontId="4" fillId="2" borderId="29" xfId="3" applyFont="1" applyFill="1" applyBorder="1" applyAlignment="1">
      <alignment vertical="center"/>
    </xf>
    <xf numFmtId="3" fontId="1" fillId="2" borderId="64" xfId="3" applyNumberFormat="1" applyFill="1" applyBorder="1" applyAlignment="1" applyProtection="1">
      <alignment vertical="center"/>
      <protection locked="0"/>
    </xf>
    <xf numFmtId="3" fontId="4" fillId="5" borderId="1" xfId="3" applyNumberFormat="1" applyFont="1" applyFill="1" applyBorder="1" applyAlignment="1" applyProtection="1">
      <alignment vertical="center"/>
    </xf>
    <xf numFmtId="3" fontId="1" fillId="0" borderId="27" xfId="3" applyNumberFormat="1" applyFill="1" applyBorder="1" applyAlignment="1" applyProtection="1">
      <alignment vertical="center"/>
      <protection locked="0"/>
    </xf>
    <xf numFmtId="3" fontId="1" fillId="2" borderId="27" xfId="3" applyNumberFormat="1" applyFill="1" applyBorder="1" applyAlignment="1" applyProtection="1">
      <alignment vertical="center"/>
      <protection locked="0"/>
    </xf>
    <xf numFmtId="3" fontId="4" fillId="5" borderId="27" xfId="3" applyNumberFormat="1" applyFont="1" applyFill="1" applyBorder="1" applyAlignment="1" applyProtection="1">
      <alignment vertical="center"/>
    </xf>
    <xf numFmtId="3" fontId="4" fillId="5" borderId="66" xfId="3" applyNumberFormat="1" applyFont="1" applyFill="1" applyBorder="1" applyAlignment="1" applyProtection="1">
      <alignment vertical="center"/>
    </xf>
    <xf numFmtId="3" fontId="1" fillId="2" borderId="67" xfId="3" applyNumberFormat="1" applyFill="1" applyBorder="1" applyAlignment="1" applyProtection="1">
      <alignment vertical="center"/>
      <protection locked="0"/>
    </xf>
    <xf numFmtId="3" fontId="4" fillId="5" borderId="68" xfId="3" applyNumberFormat="1" applyFont="1" applyFill="1" applyBorder="1" applyAlignment="1" applyProtection="1">
      <alignment vertical="center"/>
      <protection locked="0"/>
    </xf>
    <xf numFmtId="3" fontId="1" fillId="2" borderId="26" xfId="3" applyNumberFormat="1" applyFill="1" applyBorder="1" applyAlignment="1" applyProtection="1">
      <alignment vertical="center"/>
      <protection locked="0"/>
    </xf>
    <xf numFmtId="3" fontId="4" fillId="5" borderId="69" xfId="3" applyNumberFormat="1" applyFont="1" applyFill="1" applyBorder="1" applyAlignment="1" applyProtection="1">
      <alignment vertical="center"/>
    </xf>
    <xf numFmtId="3" fontId="4" fillId="5" borderId="35" xfId="3" applyNumberFormat="1" applyFont="1" applyFill="1" applyBorder="1" applyAlignment="1" applyProtection="1">
      <alignment vertical="center"/>
    </xf>
    <xf numFmtId="4" fontId="1" fillId="2" borderId="0" xfId="3" applyNumberFormat="1" applyFill="1" applyAlignment="1">
      <alignment vertical="center"/>
    </xf>
    <xf numFmtId="3" fontId="1" fillId="2" borderId="40" xfId="3" applyNumberFormat="1" applyFill="1" applyBorder="1" applyAlignment="1" applyProtection="1">
      <alignment vertical="center"/>
      <protection locked="0"/>
    </xf>
    <xf numFmtId="3" fontId="1" fillId="2" borderId="45" xfId="3" applyNumberFormat="1" applyFill="1" applyBorder="1" applyAlignment="1" applyProtection="1">
      <alignment vertical="center"/>
      <protection locked="0"/>
    </xf>
    <xf numFmtId="3" fontId="4" fillId="5" borderId="45" xfId="3" applyNumberFormat="1" applyFont="1" applyFill="1" applyBorder="1" applyAlignment="1" applyProtection="1">
      <alignment vertical="center"/>
    </xf>
    <xf numFmtId="3" fontId="1" fillId="2" borderId="31" xfId="3" applyNumberFormat="1" applyFill="1" applyBorder="1" applyAlignment="1" applyProtection="1">
      <alignment vertical="center"/>
      <protection locked="0"/>
    </xf>
    <xf numFmtId="3" fontId="4" fillId="5" borderId="26" xfId="3" applyNumberFormat="1" applyFont="1" applyFill="1" applyBorder="1" applyAlignment="1" applyProtection="1">
      <alignment vertical="center"/>
    </xf>
    <xf numFmtId="3" fontId="4" fillId="5" borderId="65" xfId="3" applyNumberFormat="1" applyFont="1" applyFill="1" applyBorder="1" applyAlignment="1" applyProtection="1">
      <alignment vertical="center"/>
    </xf>
    <xf numFmtId="3" fontId="4" fillId="5" borderId="70" xfId="3" applyNumberFormat="1" applyFont="1" applyFill="1" applyBorder="1" applyAlignment="1" applyProtection="1">
      <alignment vertical="center"/>
    </xf>
    <xf numFmtId="0" fontId="4" fillId="2" borderId="0" xfId="3" applyFont="1" applyFill="1" applyAlignment="1">
      <alignment vertical="center"/>
    </xf>
    <xf numFmtId="3" fontId="4" fillId="2" borderId="35" xfId="3" applyNumberFormat="1" applyFont="1" applyFill="1" applyBorder="1" applyAlignment="1" applyProtection="1">
      <alignment vertical="center"/>
      <protection locked="0"/>
    </xf>
    <xf numFmtId="3" fontId="4" fillId="5" borderId="63" xfId="3" applyNumberFormat="1" applyFont="1" applyFill="1" applyBorder="1" applyAlignment="1" applyProtection="1">
      <alignment vertical="center"/>
      <protection locked="0"/>
    </xf>
    <xf numFmtId="3" fontId="4" fillId="5" borderId="64" xfId="3" applyNumberFormat="1" applyFont="1" applyFill="1" applyBorder="1" applyAlignment="1" applyProtection="1">
      <alignment vertical="center"/>
    </xf>
    <xf numFmtId="3" fontId="4" fillId="5" borderId="81" xfId="3" applyNumberFormat="1" applyFont="1" applyFill="1" applyBorder="1" applyAlignment="1" applyProtection="1">
      <alignment vertical="center"/>
    </xf>
    <xf numFmtId="3" fontId="14" fillId="2" borderId="64" xfId="3" applyNumberFormat="1" applyFont="1" applyFill="1" applyBorder="1" applyAlignment="1" applyProtection="1">
      <alignment vertical="center"/>
      <protection locked="0"/>
    </xf>
    <xf numFmtId="3" fontId="14" fillId="2" borderId="65" xfId="3" applyNumberFormat="1" applyFont="1" applyFill="1" applyBorder="1" applyAlignment="1" applyProtection="1">
      <alignment vertical="center"/>
      <protection locked="0"/>
    </xf>
    <xf numFmtId="3" fontId="14" fillId="2" borderId="1" xfId="3" applyNumberFormat="1" applyFont="1" applyFill="1" applyBorder="1" applyAlignment="1" applyProtection="1">
      <alignment vertical="center"/>
      <protection locked="0"/>
    </xf>
    <xf numFmtId="3" fontId="1" fillId="2" borderId="63" xfId="3" applyNumberFormat="1" applyFill="1" applyBorder="1" applyAlignment="1" applyProtection="1">
      <alignment vertical="center"/>
      <protection locked="0"/>
    </xf>
    <xf numFmtId="3" fontId="14" fillId="2" borderId="24" xfId="3" applyNumberFormat="1" applyFont="1" applyFill="1" applyBorder="1" applyAlignment="1" applyProtection="1">
      <alignment vertical="center"/>
      <protection locked="0"/>
    </xf>
    <xf numFmtId="3" fontId="14" fillId="2" borderId="0" xfId="3" applyNumberFormat="1" applyFont="1" applyFill="1" applyBorder="1" applyAlignment="1" applyProtection="1">
      <alignment vertical="center"/>
      <protection locked="0"/>
    </xf>
    <xf numFmtId="3" fontId="4" fillId="2" borderId="0" xfId="3" applyNumberFormat="1" applyFont="1" applyFill="1" applyBorder="1" applyAlignment="1" applyProtection="1">
      <alignment vertical="center"/>
      <protection locked="0"/>
    </xf>
    <xf numFmtId="3" fontId="1" fillId="2" borderId="0" xfId="3" applyNumberFormat="1" applyFill="1" applyBorder="1" applyAlignment="1" applyProtection="1">
      <alignment vertical="center"/>
      <protection locked="0"/>
    </xf>
    <xf numFmtId="3" fontId="4" fillId="2" borderId="25" xfId="3" applyNumberFormat="1" applyFont="1" applyFill="1" applyBorder="1" applyAlignment="1" applyProtection="1">
      <alignment vertical="center"/>
      <protection locked="0"/>
    </xf>
    <xf numFmtId="3" fontId="1" fillId="2" borderId="24" xfId="3" applyNumberFormat="1" applyFill="1" applyBorder="1" applyAlignment="1" applyProtection="1">
      <alignment vertical="center"/>
      <protection locked="0"/>
    </xf>
    <xf numFmtId="3" fontId="1" fillId="2" borderId="18" xfId="3" applyNumberFormat="1" applyFill="1" applyBorder="1" applyAlignment="1" applyProtection="1">
      <alignment vertical="center"/>
      <protection locked="0"/>
    </xf>
    <xf numFmtId="3" fontId="4" fillId="2" borderId="62" xfId="3" applyNumberFormat="1" applyFont="1" applyFill="1" applyBorder="1" applyAlignment="1" applyProtection="1">
      <alignment vertical="center"/>
      <protection locked="0"/>
    </xf>
    <xf numFmtId="3" fontId="4" fillId="2" borderId="29" xfId="3" applyNumberFormat="1" applyFont="1" applyFill="1" applyBorder="1" applyAlignment="1" applyProtection="1">
      <alignment vertical="center"/>
      <protection locked="0"/>
    </xf>
    <xf numFmtId="4" fontId="1" fillId="2" borderId="18" xfId="3" applyNumberFormat="1" applyFill="1" applyBorder="1" applyAlignment="1" applyProtection="1">
      <alignment vertical="center"/>
      <protection locked="0"/>
    </xf>
    <xf numFmtId="4" fontId="1" fillId="2" borderId="0" xfId="3" applyNumberFormat="1" applyFill="1" applyBorder="1" applyAlignment="1" applyProtection="1">
      <alignment vertical="center"/>
      <protection locked="0"/>
    </xf>
    <xf numFmtId="4" fontId="4" fillId="2" borderId="0" xfId="3" applyNumberFormat="1" applyFont="1" applyFill="1" applyBorder="1" applyAlignment="1" applyProtection="1">
      <alignment vertical="center"/>
      <protection locked="0"/>
    </xf>
    <xf numFmtId="4" fontId="4" fillId="2" borderId="62" xfId="3" applyNumberFormat="1" applyFont="1" applyFill="1" applyBorder="1" applyAlignment="1" applyProtection="1">
      <alignment vertical="center"/>
      <protection locked="0"/>
    </xf>
    <xf numFmtId="3" fontId="4" fillId="2" borderId="29" xfId="3" applyNumberFormat="1" applyFont="1" applyFill="1" applyBorder="1" applyAlignment="1" applyProtection="1">
      <alignment vertical="center"/>
      <protection hidden="1"/>
    </xf>
    <xf numFmtId="3" fontId="4" fillId="5" borderId="28" xfId="3" applyNumberFormat="1" applyFont="1" applyFill="1" applyBorder="1" applyAlignment="1" applyProtection="1">
      <alignment vertical="center"/>
    </xf>
    <xf numFmtId="3" fontId="4" fillId="5" borderId="84" xfId="3" applyNumberFormat="1" applyFont="1" applyFill="1" applyBorder="1" applyAlignment="1" applyProtection="1">
      <alignment vertical="center"/>
    </xf>
    <xf numFmtId="3" fontId="4" fillId="2" borderId="24" xfId="3" applyNumberFormat="1" applyFont="1" applyFill="1" applyBorder="1" applyAlignment="1" applyProtection="1">
      <alignment vertical="center"/>
      <protection hidden="1"/>
    </xf>
    <xf numFmtId="3" fontId="4" fillId="2" borderId="0" xfId="3" applyNumberFormat="1" applyFont="1" applyFill="1" applyBorder="1" applyAlignment="1" applyProtection="1">
      <alignment vertical="center"/>
      <protection hidden="1"/>
    </xf>
    <xf numFmtId="3" fontId="14" fillId="2" borderId="0" xfId="3" applyNumberFormat="1" applyFont="1" applyFill="1" applyBorder="1" applyAlignment="1">
      <alignment vertical="center"/>
    </xf>
    <xf numFmtId="3" fontId="14" fillId="2" borderId="24" xfId="3" applyNumberFormat="1" applyFont="1" applyFill="1" applyBorder="1" applyAlignment="1">
      <alignment vertical="center"/>
    </xf>
    <xf numFmtId="3" fontId="14" fillId="2" borderId="18" xfId="3" applyNumberFormat="1" applyFont="1" applyFill="1" applyBorder="1" applyAlignment="1">
      <alignment vertical="center"/>
    </xf>
    <xf numFmtId="0" fontId="14" fillId="2" borderId="18" xfId="3" applyFont="1" applyFill="1" applyBorder="1" applyAlignment="1">
      <alignment vertical="center"/>
    </xf>
    <xf numFmtId="0" fontId="14" fillId="2" borderId="0" xfId="3" applyFont="1" applyFill="1" applyBorder="1" applyAlignment="1">
      <alignment vertical="center"/>
    </xf>
    <xf numFmtId="0" fontId="14" fillId="2" borderId="0" xfId="3" applyFont="1" applyFill="1" applyBorder="1" applyAlignment="1" applyProtection="1">
      <alignment vertical="center"/>
    </xf>
    <xf numFmtId="3" fontId="18" fillId="2" borderId="18" xfId="3" applyNumberFormat="1" applyFont="1" applyFill="1" applyBorder="1" applyAlignment="1">
      <alignment horizontal="center" vertical="center"/>
    </xf>
    <xf numFmtId="3" fontId="18" fillId="2" borderId="0" xfId="3" applyNumberFormat="1" applyFont="1" applyFill="1" applyBorder="1" applyAlignment="1">
      <alignment horizontal="center" vertical="center"/>
    </xf>
    <xf numFmtId="3" fontId="18" fillId="2" borderId="62" xfId="3" applyNumberFormat="1" applyFont="1" applyFill="1" applyBorder="1" applyAlignment="1">
      <alignment horizontal="center" vertical="center"/>
    </xf>
    <xf numFmtId="3" fontId="4" fillId="2" borderId="27" xfId="3" applyNumberFormat="1" applyFont="1" applyFill="1" applyBorder="1" applyAlignment="1" applyProtection="1">
      <alignment vertical="center"/>
      <protection locked="0"/>
    </xf>
    <xf numFmtId="0" fontId="4" fillId="2" borderId="0" xfId="3" applyFont="1" applyFill="1" applyBorder="1" applyAlignment="1" applyProtection="1">
      <alignment vertical="center"/>
      <protection locked="0"/>
    </xf>
    <xf numFmtId="0" fontId="4" fillId="2" borderId="62" xfId="3" applyFont="1" applyFill="1" applyBorder="1" applyAlignment="1" applyProtection="1">
      <alignment vertical="center"/>
      <protection locked="0"/>
    </xf>
    <xf numFmtId="3" fontId="1" fillId="0" borderId="28" xfId="3" applyNumberFormat="1" applyFill="1" applyBorder="1" applyAlignment="1" applyProtection="1">
      <alignment vertical="center"/>
      <protection locked="0"/>
    </xf>
    <xf numFmtId="3" fontId="4" fillId="2" borderId="27" xfId="3" applyNumberFormat="1" applyFont="1" applyFill="1" applyBorder="1" applyAlignment="1">
      <alignment vertical="center"/>
    </xf>
    <xf numFmtId="3" fontId="1" fillId="2" borderId="1" xfId="3" applyNumberFormat="1" applyFill="1" applyBorder="1" applyAlignment="1" applyProtection="1">
      <alignment vertical="center"/>
      <protection locked="0"/>
    </xf>
    <xf numFmtId="3" fontId="1" fillId="0" borderId="64" xfId="3" applyNumberFormat="1" applyFill="1" applyBorder="1" applyAlignment="1" applyProtection="1">
      <alignment vertical="center"/>
      <protection locked="0"/>
    </xf>
    <xf numFmtId="3" fontId="1" fillId="2" borderId="0" xfId="3" applyNumberFormat="1" applyFill="1" applyBorder="1" applyAlignment="1" applyProtection="1">
      <alignment vertical="center"/>
    </xf>
    <xf numFmtId="3" fontId="4" fillId="2" borderId="0" xfId="3" applyNumberFormat="1" applyFont="1" applyFill="1" applyBorder="1" applyAlignment="1" applyProtection="1">
      <alignment vertical="center"/>
    </xf>
    <xf numFmtId="3" fontId="4" fillId="5" borderId="89" xfId="3" applyNumberFormat="1" applyFont="1" applyFill="1" applyBorder="1" applyAlignment="1" applyProtection="1">
      <alignment vertical="center"/>
    </xf>
    <xf numFmtId="3" fontId="4" fillId="5" borderId="90" xfId="3" applyNumberFormat="1" applyFont="1" applyFill="1" applyBorder="1" applyAlignment="1" applyProtection="1">
      <alignment vertical="center"/>
    </xf>
    <xf numFmtId="3" fontId="4" fillId="5" borderId="63" xfId="3" applyNumberFormat="1" applyFont="1" applyFill="1" applyBorder="1" applyAlignment="1" applyProtection="1">
      <alignment vertical="center"/>
    </xf>
    <xf numFmtId="3" fontId="11" fillId="2" borderId="30" xfId="367" applyNumberFormat="1" applyFont="1" applyFill="1" applyBorder="1" applyAlignment="1" applyProtection="1">
      <alignment vertical="center"/>
    </xf>
    <xf numFmtId="3" fontId="11" fillId="2" borderId="22" xfId="367" applyNumberFormat="1" applyFont="1" applyFill="1" applyBorder="1" applyAlignment="1" applyProtection="1">
      <alignment vertical="center"/>
    </xf>
    <xf numFmtId="3" fontId="11" fillId="2" borderId="63" xfId="367" applyNumberFormat="1" applyFont="1" applyFill="1" applyBorder="1" applyAlignment="1" applyProtection="1">
      <alignment vertical="center"/>
    </xf>
    <xf numFmtId="3" fontId="4" fillId="5" borderId="28" xfId="367" applyNumberFormat="1" applyFont="1" applyFill="1" applyBorder="1" applyAlignment="1" applyProtection="1">
      <alignment vertical="center"/>
    </xf>
    <xf numFmtId="3" fontId="2" fillId="2" borderId="0" xfId="367" applyNumberFormat="1" applyFont="1" applyFill="1" applyBorder="1" applyAlignment="1">
      <alignment horizontal="center" vertical="center"/>
    </xf>
    <xf numFmtId="3" fontId="3" fillId="2" borderId="0" xfId="367" applyNumberFormat="1" applyFont="1" applyFill="1" applyAlignment="1">
      <alignment horizontal="center" vertical="center"/>
    </xf>
    <xf numFmtId="0" fontId="62" fillId="0" borderId="0" xfId="0" applyFont="1"/>
    <xf numFmtId="3" fontId="4" fillId="5" borderId="35" xfId="367" applyNumberFormat="1" applyFont="1" applyFill="1" applyBorder="1" applyAlignment="1" applyProtection="1">
      <alignment vertical="center"/>
    </xf>
    <xf numFmtId="3" fontId="2" fillId="2" borderId="0" xfId="3" applyNumberFormat="1" applyFont="1" applyFill="1" applyBorder="1" applyAlignment="1">
      <alignment horizontal="center" vertical="center"/>
    </xf>
    <xf numFmtId="3" fontId="3" fillId="2" borderId="0" xfId="3" applyNumberFormat="1" applyFont="1" applyFill="1" applyAlignment="1">
      <alignment horizontal="center" vertical="center"/>
    </xf>
    <xf numFmtId="3" fontId="2" fillId="2" borderId="30" xfId="3" applyNumberFormat="1" applyFont="1" applyFill="1" applyBorder="1" applyAlignment="1" applyProtection="1">
      <alignment vertical="center"/>
    </xf>
    <xf numFmtId="3" fontId="2" fillId="2" borderId="22" xfId="3" applyNumberFormat="1" applyFont="1" applyFill="1" applyBorder="1" applyAlignment="1" applyProtection="1">
      <alignment vertical="center"/>
    </xf>
    <xf numFmtId="3" fontId="2" fillId="2" borderId="64" xfId="3" applyNumberFormat="1" applyFont="1" applyFill="1" applyBorder="1" applyAlignment="1" applyProtection="1">
      <alignment vertical="center"/>
    </xf>
    <xf numFmtId="3" fontId="2" fillId="2" borderId="18" xfId="3" applyNumberFormat="1" applyFont="1" applyFill="1" applyBorder="1" applyAlignment="1">
      <alignment vertical="center"/>
    </xf>
    <xf numFmtId="3" fontId="2" fillId="2" borderId="0" xfId="3" applyNumberFormat="1" applyFont="1" applyFill="1" applyBorder="1" applyAlignment="1">
      <alignment vertical="center"/>
    </xf>
    <xf numFmtId="3" fontId="2" fillId="2" borderId="62" xfId="3" applyNumberFormat="1" applyFont="1" applyFill="1" applyBorder="1" applyAlignment="1">
      <alignment vertical="center"/>
    </xf>
    <xf numFmtId="3" fontId="15" fillId="2" borderId="18" xfId="3" applyNumberFormat="1" applyFont="1" applyFill="1" applyBorder="1" applyAlignment="1">
      <alignment vertical="center"/>
    </xf>
    <xf numFmtId="3" fontId="15" fillId="2" borderId="0" xfId="3" applyNumberFormat="1" applyFont="1" applyFill="1" applyBorder="1" applyAlignment="1">
      <alignment vertical="center"/>
    </xf>
    <xf numFmtId="3" fontId="15" fillId="2" borderId="62" xfId="3" applyNumberFormat="1" applyFont="1" applyFill="1" applyBorder="1" applyAlignment="1">
      <alignment vertical="center"/>
    </xf>
    <xf numFmtId="3" fontId="17" fillId="2" borderId="27" xfId="3" applyNumberFormat="1" applyFont="1" applyFill="1" applyBorder="1" applyAlignment="1">
      <alignment vertical="center"/>
    </xf>
    <xf numFmtId="3" fontId="17" fillId="2" borderId="18" xfId="3" applyNumberFormat="1" applyFont="1" applyFill="1" applyBorder="1" applyAlignment="1">
      <alignment vertical="center"/>
    </xf>
    <xf numFmtId="3" fontId="17" fillId="2" borderId="0" xfId="3" applyNumberFormat="1" applyFont="1" applyFill="1" applyBorder="1" applyAlignment="1">
      <alignment vertical="center"/>
    </xf>
    <xf numFmtId="3" fontId="17" fillId="2" borderId="62" xfId="3" applyNumberFormat="1" applyFont="1" applyFill="1" applyBorder="1" applyAlignment="1">
      <alignment vertical="center"/>
    </xf>
    <xf numFmtId="3" fontId="4" fillId="2" borderId="24" xfId="3" applyNumberFormat="1" applyFont="1" applyFill="1" applyBorder="1" applyAlignment="1" applyProtection="1">
      <alignment vertical="center"/>
      <protection locked="0"/>
    </xf>
    <xf numFmtId="3" fontId="4" fillId="2" borderId="71" xfId="3" applyNumberFormat="1" applyFont="1" applyFill="1" applyBorder="1" applyAlignment="1" applyProtection="1">
      <alignment vertical="center"/>
      <protection locked="0"/>
    </xf>
    <xf numFmtId="3" fontId="4" fillId="2" borderId="75" xfId="3" applyNumberFormat="1" applyFont="1" applyFill="1" applyBorder="1" applyAlignment="1" applyProtection="1">
      <alignment vertical="center"/>
      <protection locked="0"/>
    </xf>
    <xf numFmtId="3" fontId="4" fillId="2" borderId="76" xfId="3" applyNumberFormat="1" applyFont="1" applyFill="1" applyBorder="1" applyAlignment="1" applyProtection="1">
      <alignment vertical="center"/>
      <protection locked="0"/>
    </xf>
    <xf numFmtId="3" fontId="1" fillId="2" borderId="25" xfId="3" applyNumberFormat="1" applyFill="1" applyBorder="1" applyAlignment="1" applyProtection="1">
      <alignment vertical="center"/>
      <protection locked="0"/>
    </xf>
    <xf numFmtId="3" fontId="4" fillId="2" borderId="72" xfId="3" applyNumberFormat="1" applyFont="1" applyFill="1" applyBorder="1" applyAlignment="1" applyProtection="1">
      <alignment vertical="center"/>
      <protection locked="0"/>
    </xf>
    <xf numFmtId="3" fontId="4" fillId="2" borderId="73" xfId="3" applyNumberFormat="1" applyFont="1" applyFill="1" applyBorder="1" applyAlignment="1" applyProtection="1">
      <alignment vertical="center"/>
      <protection locked="0"/>
    </xf>
    <xf numFmtId="3" fontId="4" fillId="2" borderId="74" xfId="3" applyNumberFormat="1" applyFont="1" applyFill="1" applyBorder="1" applyAlignment="1" applyProtection="1">
      <alignment vertical="center"/>
      <protection locked="0"/>
    </xf>
    <xf numFmtId="3" fontId="4" fillId="2" borderId="72" xfId="3" applyNumberFormat="1" applyFont="1" applyFill="1" applyBorder="1" applyAlignment="1" applyProtection="1">
      <alignment vertical="center"/>
    </xf>
    <xf numFmtId="3" fontId="4" fillId="2" borderId="73" xfId="3" applyNumberFormat="1" applyFont="1" applyFill="1" applyBorder="1" applyAlignment="1" applyProtection="1">
      <alignment vertical="center"/>
    </xf>
    <xf numFmtId="3" fontId="4" fillId="2" borderId="74" xfId="3" applyNumberFormat="1" applyFont="1" applyFill="1" applyBorder="1" applyAlignment="1" applyProtection="1">
      <alignment vertical="center"/>
    </xf>
    <xf numFmtId="3" fontId="4" fillId="2" borderId="82" xfId="3" applyNumberFormat="1" applyFont="1" applyFill="1" applyBorder="1" applyAlignment="1" applyProtection="1">
      <alignment vertical="center"/>
      <protection locked="0"/>
    </xf>
    <xf numFmtId="3" fontId="4" fillId="2" borderId="83" xfId="3" applyNumberFormat="1" applyFont="1" applyFill="1" applyBorder="1" applyAlignment="1" applyProtection="1">
      <alignment vertical="center"/>
      <protection locked="0"/>
    </xf>
    <xf numFmtId="3" fontId="4" fillId="2" borderId="77" xfId="3" applyNumberFormat="1" applyFont="1" applyFill="1" applyBorder="1" applyAlignment="1" applyProtection="1">
      <alignment vertical="center"/>
      <protection locked="0"/>
    </xf>
    <xf numFmtId="3" fontId="4" fillId="2" borderId="51" xfId="3" applyNumberFormat="1" applyFont="1" applyFill="1" applyBorder="1" applyAlignment="1" applyProtection="1">
      <alignment vertical="center"/>
      <protection locked="0"/>
    </xf>
    <xf numFmtId="3" fontId="4" fillId="2" borderId="52" xfId="3" applyNumberFormat="1" applyFont="1" applyFill="1" applyBorder="1" applyAlignment="1" applyProtection="1">
      <alignment vertical="center"/>
      <protection locked="0"/>
    </xf>
    <xf numFmtId="3" fontId="4" fillId="2" borderId="78" xfId="3" applyNumberFormat="1" applyFont="1" applyFill="1" applyBorder="1" applyAlignment="1" applyProtection="1">
      <alignment vertical="center"/>
      <protection locked="0"/>
    </xf>
    <xf numFmtId="3" fontId="4" fillId="2" borderId="51" xfId="3" applyNumberFormat="1" applyFont="1" applyFill="1" applyBorder="1" applyAlignment="1" applyProtection="1">
      <alignment vertical="center"/>
    </xf>
    <xf numFmtId="3" fontId="4" fillId="2" borderId="52" xfId="3" applyNumberFormat="1" applyFont="1" applyFill="1" applyBorder="1" applyAlignment="1" applyProtection="1">
      <alignment vertical="center"/>
    </xf>
    <xf numFmtId="3" fontId="4" fillId="2" borderId="78" xfId="3" applyNumberFormat="1" applyFont="1" applyFill="1" applyBorder="1" applyAlignment="1" applyProtection="1">
      <alignment vertical="center"/>
    </xf>
    <xf numFmtId="3" fontId="5" fillId="2" borderId="0" xfId="367" applyNumberFormat="1" applyFont="1" applyFill="1" applyAlignment="1">
      <alignment vertical="center"/>
    </xf>
    <xf numFmtId="0" fontId="63" fillId="54" borderId="122" xfId="0" applyFont="1" applyFill="1" applyBorder="1" applyAlignment="1">
      <alignment horizontal="left" vertical="center"/>
    </xf>
    <xf numFmtId="0" fontId="63" fillId="54" borderId="123" xfId="0" applyFont="1" applyFill="1" applyBorder="1" applyAlignment="1">
      <alignment horizontal="left" vertical="center"/>
    </xf>
    <xf numFmtId="0" fontId="38" fillId="55" borderId="124" xfId="0" applyFont="1" applyFill="1" applyBorder="1" applyAlignment="1">
      <alignment horizontal="left" vertical="center"/>
    </xf>
    <xf numFmtId="0" fontId="38" fillId="55" borderId="125" xfId="0" applyFont="1" applyFill="1" applyBorder="1" applyAlignment="1">
      <alignment horizontal="left" vertical="center"/>
    </xf>
    <xf numFmtId="0" fontId="38" fillId="55" borderId="126" xfId="0" applyFont="1" applyFill="1" applyBorder="1" applyAlignment="1">
      <alignment horizontal="left" vertical="center"/>
    </xf>
    <xf numFmtId="0" fontId="38" fillId="55" borderId="127" xfId="0" applyFont="1" applyFill="1" applyBorder="1" applyAlignment="1">
      <alignment horizontal="left" vertical="center"/>
    </xf>
    <xf numFmtId="3" fontId="4" fillId="4" borderId="0" xfId="3" applyNumberFormat="1" applyFont="1" applyFill="1" applyBorder="1" applyAlignment="1" applyProtection="1">
      <alignment vertical="center"/>
      <protection locked="0"/>
    </xf>
    <xf numFmtId="0" fontId="4" fillId="4" borderId="0" xfId="3" applyFont="1" applyFill="1" applyAlignment="1">
      <alignment vertical="center"/>
    </xf>
    <xf numFmtId="3" fontId="4" fillId="5" borderId="128" xfId="367" applyNumberFormat="1" applyFont="1" applyFill="1" applyBorder="1" applyAlignment="1" applyProtection="1">
      <alignment vertical="center"/>
    </xf>
    <xf numFmtId="0" fontId="14" fillId="2" borderId="0" xfId="367" applyFont="1" applyFill="1" applyAlignment="1">
      <alignment vertical="center"/>
    </xf>
    <xf numFmtId="0" fontId="21" fillId="2" borderId="30" xfId="367" applyFont="1" applyFill="1" applyBorder="1" applyAlignment="1" applyProtection="1">
      <alignment vertical="center"/>
      <protection locked="0"/>
    </xf>
    <xf numFmtId="0" fontId="21" fillId="2" borderId="22" xfId="367" applyFont="1" applyFill="1" applyBorder="1" applyAlignment="1" applyProtection="1">
      <alignment vertical="center"/>
      <protection locked="0"/>
    </xf>
    <xf numFmtId="0" fontId="21" fillId="2" borderId="30" xfId="367" applyFont="1" applyFill="1" applyBorder="1" applyAlignment="1" applyProtection="1">
      <alignment horizontal="left" vertical="center"/>
      <protection locked="0"/>
    </xf>
    <xf numFmtId="0" fontId="21" fillId="2" borderId="22" xfId="367" applyFont="1" applyFill="1" applyBorder="1" applyAlignment="1" applyProtection="1">
      <alignment horizontal="left" vertical="center"/>
      <protection locked="0"/>
    </xf>
    <xf numFmtId="0" fontId="21" fillId="2" borderId="98" xfId="367" applyFont="1" applyFill="1" applyBorder="1" applyAlignment="1" applyProtection="1">
      <alignment vertical="center"/>
      <protection locked="0"/>
    </xf>
    <xf numFmtId="0" fontId="21" fillId="2" borderId="99" xfId="367" applyFont="1" applyFill="1" applyBorder="1" applyAlignment="1" applyProtection="1">
      <alignment vertical="center"/>
      <protection locked="0"/>
    </xf>
    <xf numFmtId="0" fontId="14" fillId="4" borderId="0" xfId="367" applyFont="1" applyFill="1" applyBorder="1" applyAlignment="1">
      <alignment vertical="center"/>
    </xf>
    <xf numFmtId="0" fontId="62" fillId="4" borderId="0" xfId="0" applyFont="1" applyFill="1"/>
    <xf numFmtId="0" fontId="1" fillId="4" borderId="0" xfId="3" applyFill="1" applyAlignment="1">
      <alignment vertical="center"/>
    </xf>
    <xf numFmtId="3" fontId="1" fillId="2" borderId="143" xfId="3" applyNumberFormat="1" applyFill="1" applyBorder="1" applyAlignment="1" applyProtection="1">
      <alignment vertical="center"/>
      <protection locked="0"/>
    </xf>
    <xf numFmtId="3" fontId="1" fillId="2" borderId="140" xfId="3" applyNumberFormat="1" applyFill="1" applyBorder="1" applyAlignment="1" applyProtection="1">
      <alignment vertical="center"/>
      <protection locked="0"/>
    </xf>
    <xf numFmtId="165" fontId="64" fillId="56" borderId="144" xfId="367" applyNumberFormat="1" applyFont="1" applyFill="1" applyBorder="1" applyAlignment="1" applyProtection="1">
      <alignment vertical="center"/>
    </xf>
    <xf numFmtId="3" fontId="1" fillId="2" borderId="146" xfId="3" applyNumberFormat="1" applyFill="1" applyBorder="1" applyAlignment="1" applyProtection="1">
      <alignment vertical="center"/>
      <protection locked="0"/>
    </xf>
    <xf numFmtId="3" fontId="1" fillId="2" borderId="107" xfId="3" applyNumberFormat="1" applyFill="1" applyBorder="1" applyAlignment="1" applyProtection="1">
      <alignment vertical="center"/>
      <protection locked="0"/>
    </xf>
    <xf numFmtId="3" fontId="1" fillId="2" borderId="147" xfId="3" applyNumberFormat="1" applyFill="1" applyBorder="1" applyAlignment="1" applyProtection="1">
      <alignment vertical="center"/>
      <protection locked="0"/>
    </xf>
    <xf numFmtId="3" fontId="1" fillId="2" borderId="149" xfId="3" applyNumberFormat="1" applyFill="1" applyBorder="1" applyAlignment="1" applyProtection="1">
      <alignment vertical="center"/>
      <protection locked="0"/>
    </xf>
    <xf numFmtId="3" fontId="14" fillId="2" borderId="27" xfId="3" applyNumberFormat="1" applyFont="1" applyFill="1" applyBorder="1" applyAlignment="1" applyProtection="1">
      <alignment vertical="center"/>
      <protection locked="0"/>
    </xf>
    <xf numFmtId="3" fontId="2" fillId="2" borderId="0" xfId="3" applyNumberFormat="1" applyFont="1" applyFill="1" applyBorder="1" applyAlignment="1" applyProtection="1">
      <alignment vertical="center"/>
    </xf>
    <xf numFmtId="3" fontId="4" fillId="5" borderId="68" xfId="3" applyNumberFormat="1" applyFont="1" applyFill="1" applyBorder="1" applyAlignment="1" applyProtection="1">
      <alignment vertical="center"/>
    </xf>
    <xf numFmtId="3" fontId="3" fillId="2" borderId="0" xfId="3" applyNumberFormat="1" applyFont="1" applyFill="1" applyAlignment="1" applyProtection="1">
      <alignment vertical="center"/>
    </xf>
    <xf numFmtId="3" fontId="4" fillId="2" borderId="0" xfId="3" applyNumberFormat="1" applyFont="1" applyFill="1" applyAlignment="1" applyProtection="1">
      <alignment vertical="center"/>
    </xf>
    <xf numFmtId="4" fontId="4" fillId="2" borderId="0" xfId="3" applyNumberFormat="1" applyFont="1" applyFill="1" applyAlignment="1" applyProtection="1">
      <alignment vertical="center"/>
    </xf>
    <xf numFmtId="0" fontId="4" fillId="2" borderId="0" xfId="3" applyFont="1" applyFill="1" applyAlignment="1" applyProtection="1">
      <alignment vertical="center"/>
    </xf>
    <xf numFmtId="3" fontId="4" fillId="2" borderId="86" xfId="3" applyNumberFormat="1" applyFont="1" applyFill="1" applyBorder="1" applyAlignment="1" applyProtection="1">
      <alignment vertical="center"/>
    </xf>
    <xf numFmtId="3" fontId="11" fillId="4" borderId="30" xfId="367" applyNumberFormat="1" applyFont="1" applyFill="1" applyBorder="1" applyAlignment="1" applyProtection="1">
      <alignment vertical="center"/>
    </xf>
    <xf numFmtId="3" fontId="11" fillId="4" borderId="22" xfId="367" applyNumberFormat="1" applyFont="1" applyFill="1" applyBorder="1" applyAlignment="1" applyProtection="1">
      <alignment vertical="center"/>
    </xf>
    <xf numFmtId="3" fontId="11" fillId="4" borderId="63" xfId="367" applyNumberFormat="1" applyFont="1" applyFill="1" applyBorder="1" applyAlignment="1" applyProtection="1">
      <alignment vertical="center"/>
    </xf>
    <xf numFmtId="14" fontId="6" fillId="2" borderId="2" xfId="3" applyNumberFormat="1" applyFont="1" applyFill="1" applyBorder="1" applyAlignment="1" applyProtection="1">
      <alignment horizontal="center" vertical="center" wrapText="1"/>
      <protection locked="0"/>
    </xf>
    <xf numFmtId="14" fontId="10" fillId="2" borderId="19" xfId="3" applyNumberFormat="1" applyFont="1" applyFill="1" applyBorder="1" applyAlignment="1" applyProtection="1">
      <alignment horizontal="center" vertical="center"/>
      <protection locked="0"/>
    </xf>
    <xf numFmtId="3" fontId="13" fillId="2" borderId="0" xfId="3" applyNumberFormat="1" applyFont="1" applyFill="1" applyAlignment="1">
      <alignment vertical="center"/>
    </xf>
    <xf numFmtId="0" fontId="63" fillId="54" borderId="150" xfId="0" applyFont="1" applyFill="1" applyBorder="1" applyAlignment="1">
      <alignment horizontal="left" vertical="center"/>
    </xf>
    <xf numFmtId="0" fontId="38" fillId="55" borderId="151" xfId="0" applyFont="1" applyFill="1" applyBorder="1" applyAlignment="1">
      <alignment horizontal="left" vertical="center"/>
    </xf>
    <xf numFmtId="0" fontId="38" fillId="55" borderId="152" xfId="0" applyFont="1" applyFill="1" applyBorder="1" applyAlignment="1">
      <alignment horizontal="left" vertical="center"/>
    </xf>
    <xf numFmtId="0" fontId="62" fillId="0" borderId="0" xfId="0" applyFont="1" applyProtection="1">
      <protection locked="0"/>
    </xf>
    <xf numFmtId="0" fontId="21" fillId="2" borderId="18" xfId="367" applyFont="1" applyFill="1" applyBorder="1" applyAlignment="1" applyProtection="1">
      <alignment horizontal="left" vertical="center"/>
      <protection locked="0"/>
    </xf>
    <xf numFmtId="0" fontId="21" fillId="2" borderId="0" xfId="367" applyFont="1" applyFill="1" applyBorder="1" applyAlignment="1" applyProtection="1">
      <alignment horizontal="left" vertical="center"/>
      <protection locked="0"/>
    </xf>
    <xf numFmtId="0" fontId="21" fillId="2" borderId="0" xfId="367" applyFont="1" applyFill="1" applyBorder="1" applyAlignment="1" applyProtection="1">
      <alignment vertical="center"/>
      <protection locked="0"/>
    </xf>
    <xf numFmtId="0" fontId="21" fillId="2" borderId="62" xfId="367" applyFont="1" applyFill="1" applyBorder="1" applyAlignment="1" applyProtection="1">
      <alignment vertical="center"/>
      <protection locked="0"/>
    </xf>
    <xf numFmtId="0" fontId="21" fillId="2" borderId="64" xfId="367" applyFont="1" applyFill="1" applyBorder="1" applyAlignment="1" applyProtection="1">
      <alignment vertical="center"/>
      <protection locked="0"/>
    </xf>
    <xf numFmtId="0" fontId="21" fillId="2" borderId="64" xfId="367" applyFont="1" applyFill="1" applyBorder="1" applyAlignment="1" applyProtection="1">
      <alignment horizontal="left" vertical="center"/>
      <protection locked="0"/>
    </xf>
    <xf numFmtId="0" fontId="21" fillId="2" borderId="145" xfId="367" applyFont="1" applyFill="1" applyBorder="1" applyAlignment="1" applyProtection="1">
      <alignment vertical="center"/>
      <protection locked="0"/>
    </xf>
    <xf numFmtId="0" fontId="67" fillId="2" borderId="97" xfId="367" applyFont="1" applyFill="1" applyBorder="1" applyAlignment="1">
      <alignment horizontal="center" vertical="center"/>
    </xf>
    <xf numFmtId="0" fontId="67" fillId="2" borderId="134" xfId="367" applyFont="1" applyFill="1" applyBorder="1" applyAlignment="1">
      <alignment vertical="center"/>
    </xf>
    <xf numFmtId="0" fontId="67" fillId="2" borderId="135" xfId="367" applyFont="1" applyFill="1" applyBorder="1" applyAlignment="1">
      <alignment vertical="center"/>
    </xf>
    <xf numFmtId="0" fontId="67" fillId="2" borderId="136" xfId="367" applyFont="1" applyFill="1" applyBorder="1" applyAlignment="1">
      <alignment vertical="center"/>
    </xf>
    <xf numFmtId="0" fontId="67" fillId="2" borderId="0" xfId="367" applyFont="1" applyFill="1" applyBorder="1" applyAlignment="1">
      <alignment vertical="center"/>
    </xf>
    <xf numFmtId="0" fontId="68" fillId="2" borderId="0" xfId="367" applyFont="1" applyFill="1" applyAlignment="1">
      <alignment horizontal="center" vertical="center"/>
    </xf>
    <xf numFmtId="0" fontId="69" fillId="2" borderId="1" xfId="367" applyFont="1" applyFill="1" applyBorder="1" applyAlignment="1" applyProtection="1">
      <alignment vertical="center"/>
      <protection locked="0"/>
    </xf>
    <xf numFmtId="0" fontId="70" fillId="2" borderId="137" xfId="367" applyFont="1" applyFill="1" applyBorder="1" applyAlignment="1" applyProtection="1">
      <alignment vertical="center"/>
    </xf>
    <xf numFmtId="0" fontId="70" fillId="2" borderId="138" xfId="367" applyFont="1" applyFill="1" applyBorder="1" applyAlignment="1" applyProtection="1">
      <alignment vertical="center"/>
    </xf>
    <xf numFmtId="0" fontId="70" fillId="2" borderId="139" xfId="367" applyFont="1" applyFill="1" applyBorder="1" applyAlignment="1" applyProtection="1">
      <alignment vertical="center"/>
    </xf>
    <xf numFmtId="165" fontId="70" fillId="57" borderId="27" xfId="1" applyNumberFormat="1" applyFont="1" applyFill="1" applyBorder="1" applyAlignment="1" applyProtection="1">
      <alignment horizontal="center" vertical="center"/>
      <protection locked="0"/>
    </xf>
    <xf numFmtId="0" fontId="69" fillId="2" borderId="1" xfId="367" applyFont="1" applyFill="1" applyBorder="1" applyAlignment="1" applyProtection="1">
      <alignment horizontal="left" vertical="center"/>
    </xf>
    <xf numFmtId="0" fontId="70" fillId="2" borderId="81" xfId="367" applyFont="1" applyFill="1" applyBorder="1" applyAlignment="1" applyProtection="1">
      <alignment vertical="center"/>
    </xf>
    <xf numFmtId="0" fontId="70" fillId="2" borderId="86" xfId="367" applyFont="1" applyFill="1" applyBorder="1" applyAlignment="1" applyProtection="1">
      <alignment vertical="center"/>
    </xf>
    <xf numFmtId="0" fontId="70" fillId="2" borderId="140" xfId="367" applyFont="1" applyFill="1" applyBorder="1" applyAlignment="1" applyProtection="1">
      <alignment vertical="center"/>
    </xf>
    <xf numFmtId="165" fontId="71" fillId="57" borderId="27" xfId="1" applyNumberFormat="1" applyFont="1" applyFill="1" applyBorder="1" applyAlignment="1" applyProtection="1">
      <alignment horizontal="center" vertical="center"/>
      <protection locked="0"/>
    </xf>
    <xf numFmtId="0" fontId="69" fillId="2" borderId="81" xfId="367" applyFont="1" applyFill="1" applyBorder="1" applyAlignment="1" applyProtection="1">
      <alignment vertical="center"/>
      <protection locked="0"/>
    </xf>
    <xf numFmtId="0" fontId="69" fillId="2" borderId="86" xfId="367" applyFont="1" applyFill="1" applyBorder="1" applyAlignment="1" applyProtection="1">
      <alignment vertical="center"/>
      <protection locked="0"/>
    </xf>
    <xf numFmtId="0" fontId="69" fillId="2" borderId="140" xfId="367" applyFont="1" applyFill="1" applyBorder="1" applyAlignment="1" applyProtection="1">
      <alignment vertical="center"/>
      <protection locked="0"/>
    </xf>
    <xf numFmtId="165" fontId="71" fillId="57" borderId="142" xfId="1" applyNumberFormat="1" applyFont="1" applyFill="1" applyBorder="1" applyAlignment="1" applyProtection="1">
      <alignment horizontal="center" vertical="center"/>
      <protection locked="0"/>
    </xf>
    <xf numFmtId="0" fontId="72" fillId="2" borderId="86" xfId="367" applyFont="1" applyFill="1" applyBorder="1" applyAlignment="1" applyProtection="1">
      <alignment vertical="center"/>
      <protection locked="0"/>
    </xf>
    <xf numFmtId="3" fontId="69" fillId="0" borderId="76" xfId="367" applyNumberFormat="1" applyFont="1" applyFill="1" applyBorder="1" applyAlignment="1" applyProtection="1">
      <alignment horizontal="right" vertical="center"/>
      <protection locked="0"/>
    </xf>
    <xf numFmtId="0" fontId="69" fillId="2" borderId="108" xfId="367" applyFont="1" applyFill="1" applyBorder="1" applyAlignment="1" applyProtection="1">
      <alignment vertical="center"/>
      <protection locked="0"/>
    </xf>
    <xf numFmtId="0" fontId="68" fillId="2" borderId="81" xfId="367" applyFont="1" applyFill="1" applyBorder="1" applyAlignment="1" applyProtection="1">
      <alignment vertical="center"/>
      <protection locked="0"/>
    </xf>
    <xf numFmtId="0" fontId="72" fillId="2" borderId="140" xfId="367" applyFont="1" applyFill="1" applyBorder="1" applyAlignment="1" applyProtection="1">
      <alignment vertical="center"/>
      <protection locked="0"/>
    </xf>
    <xf numFmtId="0" fontId="69" fillId="2" borderId="0" xfId="367" applyFont="1" applyFill="1" applyBorder="1" applyAlignment="1" applyProtection="1">
      <alignment vertical="center"/>
      <protection locked="0"/>
    </xf>
    <xf numFmtId="0" fontId="68" fillId="2" borderId="76" xfId="367" applyFont="1" applyFill="1" applyBorder="1" applyAlignment="1" applyProtection="1">
      <alignment vertical="center"/>
      <protection locked="0"/>
    </xf>
    <xf numFmtId="0" fontId="72" fillId="2" borderId="76" xfId="367" applyFont="1" applyFill="1" applyBorder="1" applyAlignment="1" applyProtection="1">
      <alignment vertical="center"/>
      <protection locked="0"/>
    </xf>
    <xf numFmtId="3" fontId="69" fillId="2" borderId="0" xfId="367" applyNumberFormat="1" applyFont="1" applyFill="1" applyAlignment="1">
      <alignment vertical="center"/>
    </xf>
    <xf numFmtId="0" fontId="68" fillId="2" borderId="109" xfId="367" applyFont="1" applyFill="1" applyBorder="1" applyAlignment="1" applyProtection="1">
      <alignment vertical="center"/>
      <protection locked="0"/>
    </xf>
    <xf numFmtId="0" fontId="72" fillId="2" borderId="109" xfId="367" applyFont="1" applyFill="1" applyBorder="1" applyAlignment="1" applyProtection="1">
      <alignment vertical="center"/>
      <protection locked="0"/>
    </xf>
    <xf numFmtId="0" fontId="69" fillId="2" borderId="0" xfId="367" applyFont="1" applyFill="1" applyAlignment="1">
      <alignment vertical="center"/>
    </xf>
    <xf numFmtId="0" fontId="68" fillId="2" borderId="0" xfId="367" applyFont="1" applyFill="1" applyBorder="1" applyAlignment="1" applyProtection="1">
      <alignment vertical="center"/>
      <protection locked="0"/>
    </xf>
    <xf numFmtId="0" fontId="72" fillId="2" borderId="0" xfId="367" applyFont="1" applyFill="1" applyBorder="1" applyAlignment="1" applyProtection="1">
      <alignment vertical="center"/>
      <protection locked="0"/>
    </xf>
    <xf numFmtId="0" fontId="72" fillId="2" borderId="81" xfId="367" applyFont="1" applyFill="1" applyBorder="1" applyAlignment="1" applyProtection="1">
      <alignment vertical="center"/>
      <protection locked="0"/>
    </xf>
    <xf numFmtId="0" fontId="73" fillId="0" borderId="0" xfId="0" applyFont="1"/>
    <xf numFmtId="0" fontId="73" fillId="4" borderId="0" xfId="0" applyFont="1" applyFill="1"/>
    <xf numFmtId="0" fontId="70" fillId="2" borderId="86" xfId="367" applyFont="1" applyFill="1" applyBorder="1" applyAlignment="1" applyProtection="1">
      <alignment vertical="center"/>
      <protection locked="0"/>
    </xf>
    <xf numFmtId="0" fontId="70" fillId="2" borderId="140" xfId="367" applyFont="1" applyFill="1" applyBorder="1" applyAlignment="1" applyProtection="1">
      <alignment vertical="center"/>
      <protection locked="0"/>
    </xf>
    <xf numFmtId="0" fontId="74" fillId="2" borderId="73" xfId="367" applyFont="1" applyFill="1" applyBorder="1" applyAlignment="1" applyProtection="1">
      <alignment vertical="center"/>
      <protection locked="0"/>
    </xf>
    <xf numFmtId="0" fontId="74" fillId="2" borderId="141" xfId="367" applyFont="1" applyFill="1" applyBorder="1" applyAlignment="1" applyProtection="1">
      <alignment vertical="center"/>
      <protection locked="0"/>
    </xf>
    <xf numFmtId="3" fontId="67" fillId="57" borderId="142" xfId="367" applyNumberFormat="1" applyFont="1" applyFill="1" applyBorder="1" applyAlignment="1" applyProtection="1">
      <alignment horizontal="right" vertical="center"/>
    </xf>
    <xf numFmtId="3" fontId="70" fillId="57" borderId="31" xfId="367" applyNumberFormat="1" applyFont="1" applyFill="1" applyBorder="1" applyAlignment="1" applyProtection="1">
      <alignment horizontal="right" vertical="center"/>
    </xf>
    <xf numFmtId="3" fontId="70" fillId="57" borderId="142" xfId="367" applyNumberFormat="1" applyFont="1" applyFill="1" applyBorder="1" applyAlignment="1" applyProtection="1">
      <alignment horizontal="right" vertical="center"/>
    </xf>
    <xf numFmtId="3" fontId="67" fillId="56" borderId="1" xfId="367" applyNumberFormat="1" applyFont="1" applyFill="1" applyBorder="1" applyAlignment="1" applyProtection="1">
      <alignment horizontal="right" vertical="center"/>
    </xf>
    <xf numFmtId="3" fontId="67" fillId="58" borderId="142" xfId="367" applyNumberFormat="1" applyFont="1" applyFill="1" applyBorder="1" applyAlignment="1" applyProtection="1">
      <alignment horizontal="right" vertical="center"/>
    </xf>
    <xf numFmtId="3" fontId="1" fillId="53" borderId="64" xfId="3" applyNumberFormat="1" applyFill="1" applyBorder="1" applyAlignment="1" applyProtection="1">
      <alignment vertical="center"/>
      <protection locked="0"/>
    </xf>
    <xf numFmtId="3" fontId="1" fillId="53" borderId="35" xfId="3" applyNumberFormat="1" applyFill="1" applyBorder="1" applyAlignment="1" applyProtection="1">
      <alignment vertical="center"/>
      <protection locked="0"/>
    </xf>
    <xf numFmtId="3" fontId="1" fillId="59" borderId="64" xfId="3" applyNumberFormat="1" applyFill="1" applyBorder="1" applyAlignment="1" applyProtection="1">
      <alignment vertical="center"/>
      <protection locked="0"/>
    </xf>
    <xf numFmtId="3" fontId="1" fillId="59" borderId="26" xfId="3" applyNumberFormat="1" applyFill="1" applyBorder="1" applyAlignment="1" applyProtection="1">
      <alignment vertical="center"/>
      <protection locked="0"/>
    </xf>
    <xf numFmtId="3" fontId="1" fillId="2" borderId="153" xfId="3" applyNumberFormat="1" applyFill="1" applyBorder="1" applyAlignment="1" applyProtection="1">
      <alignment vertical="center"/>
      <protection locked="0"/>
    </xf>
    <xf numFmtId="3" fontId="1" fillId="59" borderId="35" xfId="3" applyNumberFormat="1" applyFill="1" applyBorder="1" applyAlignment="1" applyProtection="1">
      <alignment vertical="center"/>
      <protection locked="0"/>
    </xf>
    <xf numFmtId="3" fontId="19" fillId="2" borderId="0" xfId="3" applyNumberFormat="1" applyFont="1" applyFill="1" applyBorder="1" applyAlignment="1" applyProtection="1">
      <alignment horizontal="left" vertical="center"/>
      <protection locked="0"/>
    </xf>
    <xf numFmtId="3" fontId="2" fillId="4" borderId="0" xfId="3" applyNumberFormat="1" applyFont="1" applyFill="1" applyBorder="1" applyAlignment="1" applyProtection="1">
      <alignment horizontal="center" vertical="center"/>
      <protection locked="0"/>
    </xf>
    <xf numFmtId="3" fontId="3" fillId="4" borderId="0" xfId="3" applyNumberFormat="1" applyFont="1" applyFill="1" applyAlignment="1" applyProtection="1">
      <alignment horizontal="center" vertical="center"/>
      <protection locked="0"/>
    </xf>
    <xf numFmtId="3" fontId="4" fillId="4" borderId="0" xfId="3" applyNumberFormat="1" applyFont="1" applyFill="1" applyAlignment="1" applyProtection="1">
      <alignment vertical="center"/>
      <protection locked="0"/>
    </xf>
    <xf numFmtId="0" fontId="4" fillId="4" borderId="0" xfId="3" applyFont="1" applyFill="1" applyAlignment="1" applyProtection="1">
      <alignment vertical="center"/>
      <protection locked="0"/>
    </xf>
    <xf numFmtId="0" fontId="1" fillId="2" borderId="0" xfId="3" applyFill="1" applyAlignment="1" applyProtection="1">
      <alignment vertical="center"/>
      <protection locked="0"/>
    </xf>
    <xf numFmtId="0" fontId="65" fillId="2" borderId="91" xfId="367" applyFont="1" applyFill="1" applyBorder="1" applyAlignment="1" applyProtection="1">
      <alignment vertical="center"/>
      <protection locked="0"/>
    </xf>
    <xf numFmtId="0" fontId="65" fillId="2" borderId="92" xfId="367" applyFont="1" applyFill="1" applyBorder="1" applyAlignment="1" applyProtection="1">
      <alignment vertical="center"/>
      <protection locked="0"/>
    </xf>
    <xf numFmtId="0" fontId="65" fillId="2" borderId="93" xfId="367" applyFont="1" applyFill="1" applyBorder="1" applyAlignment="1" applyProtection="1">
      <alignment vertical="center"/>
      <protection locked="0"/>
    </xf>
    <xf numFmtId="0" fontId="65" fillId="4" borderId="0" xfId="367" applyFont="1" applyFill="1" applyBorder="1" applyAlignment="1" applyProtection="1">
      <alignment vertical="center"/>
      <protection locked="0"/>
    </xf>
    <xf numFmtId="0" fontId="14" fillId="2" borderId="0" xfId="367" applyFont="1" applyFill="1" applyAlignment="1" applyProtection="1">
      <alignment vertical="center"/>
      <protection locked="0"/>
    </xf>
    <xf numFmtId="0" fontId="20" fillId="2" borderId="131" xfId="367" applyFont="1" applyFill="1" applyBorder="1" applyAlignment="1" applyProtection="1">
      <alignment vertical="center"/>
      <protection locked="0"/>
    </xf>
    <xf numFmtId="0" fontId="20" fillId="2" borderId="132" xfId="367" applyFont="1" applyFill="1" applyBorder="1" applyAlignment="1" applyProtection="1">
      <alignment vertical="center"/>
      <protection locked="0"/>
    </xf>
    <xf numFmtId="0" fontId="20" fillId="2" borderId="133" xfId="367" applyFont="1" applyFill="1" applyBorder="1" applyAlignment="1" applyProtection="1">
      <alignment vertical="center"/>
      <protection locked="0"/>
    </xf>
    <xf numFmtId="0" fontId="4" fillId="2" borderId="0" xfId="3" applyFont="1" applyFill="1" applyAlignment="1" applyProtection="1">
      <alignment vertical="center"/>
      <protection locked="0"/>
    </xf>
    <xf numFmtId="0" fontId="65" fillId="2" borderId="94" xfId="367" applyFont="1" applyFill="1" applyBorder="1" applyAlignment="1" applyProtection="1">
      <alignment vertical="center"/>
      <protection locked="0"/>
    </xf>
    <xf numFmtId="0" fontId="65" fillId="2" borderId="95" xfId="367" applyFont="1" applyFill="1" applyBorder="1" applyAlignment="1" applyProtection="1">
      <alignment vertical="center"/>
      <protection locked="0"/>
    </xf>
    <xf numFmtId="0" fontId="65" fillId="2" borderId="96" xfId="367" applyFont="1" applyFill="1" applyBorder="1" applyAlignment="1" applyProtection="1">
      <alignment vertical="center"/>
      <protection locked="0"/>
    </xf>
    <xf numFmtId="0" fontId="66" fillId="2" borderId="0" xfId="367" applyFont="1" applyFill="1" applyAlignment="1" applyProtection="1">
      <alignment horizontal="center" vertical="center"/>
      <protection locked="0"/>
    </xf>
    <xf numFmtId="3" fontId="1" fillId="2" borderId="0" xfId="3" applyNumberFormat="1" applyFill="1" applyAlignment="1" applyProtection="1">
      <alignment vertical="center"/>
      <protection locked="0"/>
    </xf>
    <xf numFmtId="9" fontId="14" fillId="2" borderId="0" xfId="2" applyFont="1" applyFill="1" applyAlignment="1" applyProtection="1">
      <alignment vertical="center"/>
      <protection locked="0"/>
    </xf>
    <xf numFmtId="9" fontId="4" fillId="2" borderId="0" xfId="2" applyFont="1" applyFill="1" applyAlignment="1" applyProtection="1">
      <alignment vertical="center"/>
      <protection locked="0"/>
    </xf>
    <xf numFmtId="0" fontId="24" fillId="2" borderId="0" xfId="367" applyFont="1" applyFill="1" applyAlignment="1" applyProtection="1">
      <alignment horizontal="center" vertical="center"/>
      <protection locked="0"/>
    </xf>
    <xf numFmtId="3" fontId="24" fillId="2" borderId="0" xfId="367" applyNumberFormat="1" applyFont="1" applyFill="1" applyAlignment="1" applyProtection="1">
      <alignment horizontal="center" vertical="center"/>
      <protection locked="0"/>
    </xf>
    <xf numFmtId="3" fontId="14" fillId="2" borderId="0" xfId="367" applyNumberFormat="1" applyFont="1" applyFill="1" applyAlignment="1" applyProtection="1">
      <alignment vertical="center"/>
      <protection locked="0"/>
    </xf>
    <xf numFmtId="4" fontId="14" fillId="2" borderId="0" xfId="367" applyNumberFormat="1" applyFont="1" applyFill="1" applyAlignment="1" applyProtection="1">
      <alignment vertical="center"/>
      <protection locked="0"/>
    </xf>
    <xf numFmtId="4" fontId="4" fillId="2" borderId="0" xfId="367" applyNumberFormat="1" applyFont="1" applyFill="1" applyAlignment="1" applyProtection="1">
      <alignment vertical="center"/>
      <protection locked="0"/>
    </xf>
    <xf numFmtId="0" fontId="4" fillId="2" borderId="0" xfId="367" applyFont="1" applyFill="1" applyAlignment="1" applyProtection="1">
      <alignment vertical="center"/>
      <protection locked="0"/>
    </xf>
    <xf numFmtId="0" fontId="14" fillId="4" borderId="0" xfId="367" applyFont="1" applyFill="1" applyAlignment="1" applyProtection="1">
      <alignment vertical="center"/>
      <protection locked="0"/>
    </xf>
    <xf numFmtId="0" fontId="4" fillId="4" borderId="0" xfId="367" applyFont="1" applyFill="1" applyAlignment="1" applyProtection="1">
      <alignment vertical="center"/>
      <protection locked="0"/>
    </xf>
    <xf numFmtId="0" fontId="1" fillId="4" borderId="0" xfId="3" applyFill="1" applyAlignment="1" applyProtection="1">
      <alignment vertical="center"/>
      <protection locked="0"/>
    </xf>
    <xf numFmtId="0" fontId="20" fillId="2" borderId="51" xfId="367" applyFont="1" applyFill="1" applyBorder="1" applyAlignment="1" applyProtection="1">
      <alignment vertical="center"/>
      <protection locked="0"/>
    </xf>
    <xf numFmtId="0" fontId="20" fillId="2" borderId="52" xfId="367" applyFont="1" applyFill="1" applyBorder="1" applyAlignment="1" applyProtection="1">
      <alignment vertical="center"/>
      <protection locked="0"/>
    </xf>
    <xf numFmtId="0" fontId="20" fillId="2" borderId="78" xfId="367" applyFont="1" applyFill="1" applyBorder="1" applyAlignment="1" applyProtection="1">
      <alignment vertical="center"/>
      <protection locked="0"/>
    </xf>
    <xf numFmtId="0" fontId="1" fillId="0" borderId="0" xfId="3" applyFill="1" applyBorder="1" applyAlignment="1">
      <alignment vertical="center"/>
    </xf>
    <xf numFmtId="0" fontId="69" fillId="0" borderId="0" xfId="367" applyFont="1" applyFill="1" applyBorder="1" applyAlignment="1" applyProtection="1">
      <alignment vertical="center"/>
      <protection locked="0"/>
    </xf>
    <xf numFmtId="0" fontId="67" fillId="0" borderId="0" xfId="367" applyFont="1" applyFill="1" applyBorder="1" applyAlignment="1">
      <alignment vertical="center"/>
    </xf>
    <xf numFmtId="165" fontId="71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3" applyFill="1" applyBorder="1" applyAlignment="1" applyProtection="1">
      <alignment vertical="center"/>
      <protection locked="0"/>
    </xf>
    <xf numFmtId="3" fontId="70" fillId="57" borderId="31" xfId="367" applyNumberFormat="1" applyFont="1" applyFill="1" applyBorder="1" applyAlignment="1" applyProtection="1">
      <alignment horizontal="right" vertical="center"/>
      <protection locked="0"/>
    </xf>
    <xf numFmtId="3" fontId="9" fillId="2" borderId="0" xfId="3" applyNumberFormat="1" applyFont="1" applyFill="1" applyAlignment="1">
      <alignment horizontal="center" vertical="center"/>
    </xf>
    <xf numFmtId="3" fontId="2" fillId="2" borderId="6" xfId="3" applyNumberFormat="1" applyFont="1" applyFill="1" applyBorder="1" applyAlignment="1">
      <alignment horizontal="center" vertical="center"/>
    </xf>
    <xf numFmtId="3" fontId="2" fillId="2" borderId="7" xfId="3" applyNumberFormat="1" applyFont="1" applyFill="1" applyBorder="1" applyAlignment="1">
      <alignment horizontal="center" vertical="center"/>
    </xf>
    <xf numFmtId="3" fontId="2" fillId="2" borderId="8" xfId="3" applyNumberFormat="1" applyFont="1" applyFill="1" applyBorder="1" applyAlignment="1">
      <alignment horizontal="center" vertical="center"/>
    </xf>
    <xf numFmtId="3" fontId="2" fillId="2" borderId="9" xfId="3" applyNumberFormat="1" applyFont="1" applyFill="1" applyBorder="1" applyAlignment="1">
      <alignment horizontal="center" vertical="center"/>
    </xf>
    <xf numFmtId="3" fontId="2" fillId="2" borderId="10" xfId="3" applyNumberFormat="1" applyFont="1" applyFill="1" applyBorder="1" applyAlignment="1">
      <alignment horizontal="center" vertical="center"/>
    </xf>
    <xf numFmtId="3" fontId="2" fillId="2" borderId="11" xfId="3" applyNumberFormat="1" applyFont="1" applyFill="1" applyBorder="1" applyAlignment="1">
      <alignment horizontal="center" vertical="center"/>
    </xf>
    <xf numFmtId="3" fontId="2" fillId="2" borderId="24" xfId="3" applyNumberFormat="1" applyFont="1" applyFill="1" applyBorder="1" applyAlignment="1">
      <alignment horizontal="center" vertical="center"/>
    </xf>
    <xf numFmtId="3" fontId="2" fillId="2" borderId="0" xfId="3" applyNumberFormat="1" applyFont="1" applyFill="1" applyBorder="1" applyAlignment="1">
      <alignment horizontal="center" vertical="center"/>
    </xf>
    <xf numFmtId="3" fontId="2" fillId="2" borderId="25" xfId="3" applyNumberFormat="1" applyFont="1" applyFill="1" applyBorder="1" applyAlignment="1">
      <alignment horizontal="center" vertical="center"/>
    </xf>
    <xf numFmtId="3" fontId="2" fillId="2" borderId="12" xfId="3" applyNumberFormat="1" applyFont="1" applyFill="1" applyBorder="1" applyAlignment="1">
      <alignment horizontal="center" vertical="center"/>
    </xf>
    <xf numFmtId="3" fontId="2" fillId="2" borderId="13" xfId="3" applyNumberFormat="1" applyFont="1" applyFill="1" applyBorder="1" applyAlignment="1">
      <alignment horizontal="center" vertical="center"/>
    </xf>
    <xf numFmtId="3" fontId="2" fillId="2" borderId="14" xfId="3" applyNumberFormat="1" applyFont="1" applyFill="1" applyBorder="1" applyAlignment="1">
      <alignment horizontal="center" vertical="center"/>
    </xf>
    <xf numFmtId="3" fontId="2" fillId="2" borderId="26" xfId="3" applyNumberFormat="1" applyFont="1" applyFill="1" applyBorder="1" applyAlignment="1">
      <alignment horizontal="center" vertical="center"/>
    </xf>
    <xf numFmtId="3" fontId="2" fillId="2" borderId="27" xfId="3" applyNumberFormat="1" applyFont="1" applyFill="1" applyBorder="1" applyAlignment="1">
      <alignment horizontal="center" vertical="center"/>
    </xf>
    <xf numFmtId="3" fontId="2" fillId="2" borderId="28" xfId="3" applyNumberFormat="1" applyFont="1" applyFill="1" applyBorder="1" applyAlignment="1">
      <alignment horizontal="center" vertical="center"/>
    </xf>
    <xf numFmtId="3" fontId="2" fillId="2" borderId="48" xfId="3" applyNumberFormat="1" applyFont="1" applyFill="1" applyBorder="1" applyAlignment="1">
      <alignment horizontal="center" vertical="center" wrapText="1"/>
    </xf>
    <xf numFmtId="3" fontId="2" fillId="2" borderId="57" xfId="3" applyNumberFormat="1" applyFont="1" applyFill="1" applyBorder="1" applyAlignment="1">
      <alignment horizontal="center" vertical="center" wrapText="1"/>
    </xf>
    <xf numFmtId="3" fontId="11" fillId="2" borderId="15" xfId="3" applyNumberFormat="1" applyFont="1" applyFill="1" applyBorder="1" applyAlignment="1">
      <alignment horizontal="center" vertical="center" wrapText="1"/>
    </xf>
    <xf numFmtId="3" fontId="11" fillId="2" borderId="29" xfId="3" applyNumberFormat="1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2" fillId="2" borderId="16" xfId="3" applyFont="1" applyFill="1" applyBorder="1" applyAlignment="1">
      <alignment horizontal="center" vertical="center"/>
    </xf>
    <xf numFmtId="0" fontId="2" fillId="2" borderId="14" xfId="3" applyFont="1" applyFill="1" applyBorder="1" applyAlignment="1">
      <alignment horizontal="center" vertical="center"/>
    </xf>
    <xf numFmtId="3" fontId="2" fillId="2" borderId="37" xfId="3" applyNumberFormat="1" applyFont="1" applyFill="1" applyBorder="1" applyAlignment="1">
      <alignment horizontal="center" vertical="center" wrapText="1"/>
    </xf>
    <xf numFmtId="3" fontId="2" fillId="2" borderId="55" xfId="3" applyNumberFormat="1" applyFont="1" applyFill="1" applyBorder="1" applyAlignment="1">
      <alignment horizontal="center" vertical="center" wrapText="1"/>
    </xf>
    <xf numFmtId="3" fontId="13" fillId="2" borderId="37" xfId="3" applyNumberFormat="1" applyFont="1" applyFill="1" applyBorder="1" applyAlignment="1">
      <alignment horizontal="center" vertical="center"/>
    </xf>
    <xf numFmtId="3" fontId="13" fillId="2" borderId="55" xfId="3" applyNumberFormat="1" applyFont="1" applyFill="1" applyBorder="1" applyAlignment="1">
      <alignment horizontal="center" vertical="center"/>
    </xf>
    <xf numFmtId="0" fontId="2" fillId="2" borderId="17" xfId="3" applyFont="1" applyFill="1" applyBorder="1" applyAlignment="1">
      <alignment horizontal="center" vertical="center" wrapText="1"/>
    </xf>
    <xf numFmtId="0" fontId="2" fillId="2" borderId="35" xfId="3" applyFont="1" applyFill="1" applyBorder="1" applyAlignment="1">
      <alignment horizontal="center" vertical="center" wrapText="1"/>
    </xf>
    <xf numFmtId="0" fontId="2" fillId="2" borderId="47" xfId="3" applyFont="1" applyFill="1" applyBorder="1" applyAlignment="1">
      <alignment horizontal="center" vertical="center" wrapText="1"/>
    </xf>
    <xf numFmtId="3" fontId="2" fillId="2" borderId="21" xfId="3" applyNumberFormat="1" applyFont="1" applyFill="1" applyBorder="1" applyAlignment="1">
      <alignment horizontal="center" vertical="center"/>
    </xf>
    <xf numFmtId="3" fontId="2" fillId="2" borderId="22" xfId="3" applyNumberFormat="1" applyFont="1" applyFill="1" applyBorder="1" applyAlignment="1">
      <alignment horizontal="center" vertical="center"/>
    </xf>
    <xf numFmtId="3" fontId="2" fillId="2" borderId="23" xfId="3" applyNumberFormat="1" applyFont="1" applyFill="1" applyBorder="1" applyAlignment="1">
      <alignment horizontal="center" vertical="center"/>
    </xf>
    <xf numFmtId="0" fontId="2" fillId="2" borderId="30" xfId="3" applyFont="1" applyFill="1" applyBorder="1" applyAlignment="1">
      <alignment horizontal="center" vertical="center"/>
    </xf>
    <xf numFmtId="0" fontId="2" fillId="2" borderId="22" xfId="3" applyFont="1" applyFill="1" applyBorder="1" applyAlignment="1">
      <alignment horizontal="center" vertical="center"/>
    </xf>
    <xf numFmtId="0" fontId="2" fillId="2" borderId="31" xfId="3" applyFont="1" applyFill="1" applyBorder="1" applyAlignment="1">
      <alignment horizontal="center" vertical="center" wrapText="1"/>
    </xf>
    <xf numFmtId="0" fontId="2" fillId="2" borderId="43" xfId="3" applyFont="1" applyFill="1" applyBorder="1" applyAlignment="1">
      <alignment horizontal="center" vertical="center" wrapText="1"/>
    </xf>
    <xf numFmtId="0" fontId="2" fillId="2" borderId="32" xfId="3" applyFont="1" applyFill="1" applyBorder="1" applyAlignment="1">
      <alignment horizontal="center" vertical="center" wrapText="1"/>
    </xf>
    <xf numFmtId="0" fontId="2" fillId="2" borderId="33" xfId="3" applyFont="1" applyFill="1" applyBorder="1" applyAlignment="1">
      <alignment horizontal="center" vertical="center" wrapText="1"/>
    </xf>
    <xf numFmtId="0" fontId="2" fillId="2" borderId="34" xfId="3" applyFont="1" applyFill="1" applyBorder="1" applyAlignment="1">
      <alignment horizontal="center" vertical="center" wrapText="1"/>
    </xf>
    <xf numFmtId="0" fontId="2" fillId="2" borderId="19" xfId="3" applyFont="1" applyFill="1" applyBorder="1" applyAlignment="1">
      <alignment horizontal="center" vertical="center" wrapText="1"/>
    </xf>
    <xf numFmtId="49" fontId="13" fillId="2" borderId="130" xfId="367" applyNumberFormat="1" applyFont="1" applyFill="1" applyBorder="1" applyAlignment="1">
      <alignment horizontal="center" vertical="center"/>
    </xf>
    <xf numFmtId="49" fontId="13" fillId="2" borderId="148" xfId="367" applyNumberFormat="1" applyFont="1" applyFill="1" applyBorder="1" applyAlignment="1">
      <alignment horizontal="center" vertical="center"/>
    </xf>
    <xf numFmtId="3" fontId="2" fillId="2" borderId="50" xfId="3" applyNumberFormat="1" applyFont="1" applyFill="1" applyBorder="1" applyAlignment="1">
      <alignment horizontal="center" vertical="center" wrapText="1"/>
    </xf>
    <xf numFmtId="3" fontId="2" fillId="2" borderId="60" xfId="3" applyNumberFormat="1" applyFont="1" applyFill="1" applyBorder="1" applyAlignment="1">
      <alignment horizontal="center" vertical="center" wrapText="1"/>
    </xf>
    <xf numFmtId="3" fontId="6" fillId="2" borderId="29" xfId="3" applyNumberFormat="1" applyFont="1" applyFill="1" applyBorder="1" applyAlignment="1">
      <alignment horizontal="center" vertical="center" wrapText="1"/>
    </xf>
    <xf numFmtId="3" fontId="6" fillId="2" borderId="61" xfId="3" applyNumberFormat="1" applyFont="1" applyFill="1" applyBorder="1" applyAlignment="1">
      <alignment horizontal="center" vertical="center" wrapText="1"/>
    </xf>
    <xf numFmtId="164" fontId="13" fillId="2" borderId="37" xfId="3" applyNumberFormat="1" applyFont="1" applyFill="1" applyBorder="1" applyAlignment="1">
      <alignment horizontal="center" vertical="center"/>
    </xf>
    <xf numFmtId="164" fontId="13" fillId="2" borderId="55" xfId="3" applyNumberFormat="1" applyFont="1" applyFill="1" applyBorder="1" applyAlignment="1">
      <alignment horizontal="center" vertical="center"/>
    </xf>
    <xf numFmtId="164" fontId="13" fillId="2" borderId="37" xfId="3" quotePrefix="1" applyNumberFormat="1" applyFont="1" applyFill="1" applyBorder="1" applyAlignment="1">
      <alignment horizontal="center" vertical="center"/>
    </xf>
    <xf numFmtId="3" fontId="13" fillId="2" borderId="37" xfId="3" applyNumberFormat="1" applyFont="1" applyFill="1" applyBorder="1" applyAlignment="1">
      <alignment horizontal="center" vertical="center" wrapText="1"/>
    </xf>
    <xf numFmtId="3" fontId="13" fillId="2" borderId="56" xfId="3" applyNumberFormat="1" applyFont="1" applyFill="1" applyBorder="1" applyAlignment="1">
      <alignment horizontal="center" vertical="center" wrapText="1"/>
    </xf>
    <xf numFmtId="3" fontId="11" fillId="2" borderId="42" xfId="3" applyNumberFormat="1" applyFont="1" applyFill="1" applyBorder="1" applyAlignment="1" applyProtection="1">
      <alignment horizontal="left" vertical="center"/>
    </xf>
    <xf numFmtId="3" fontId="11" fillId="2" borderId="31" xfId="3" applyNumberFormat="1" applyFont="1" applyFill="1" applyBorder="1" applyAlignment="1" applyProtection="1">
      <alignment horizontal="left" vertical="center"/>
    </xf>
    <xf numFmtId="49" fontId="13" fillId="2" borderId="37" xfId="3" applyNumberFormat="1" applyFont="1" applyFill="1" applyBorder="1" applyAlignment="1">
      <alignment horizontal="center" vertical="center" wrapText="1"/>
    </xf>
    <xf numFmtId="49" fontId="13" fillId="2" borderId="56" xfId="3" applyNumberFormat="1" applyFont="1" applyFill="1" applyBorder="1" applyAlignment="1">
      <alignment horizontal="center" vertical="center" wrapText="1"/>
    </xf>
    <xf numFmtId="49" fontId="2" fillId="2" borderId="37" xfId="3" applyNumberFormat="1" applyFont="1" applyFill="1" applyBorder="1" applyAlignment="1">
      <alignment horizontal="center" vertical="center" wrapText="1"/>
    </xf>
    <xf numFmtId="49" fontId="2" fillId="2" borderId="56" xfId="3" applyNumberFormat="1" applyFont="1" applyFill="1" applyBorder="1" applyAlignment="1">
      <alignment horizontal="center" vertical="center" wrapText="1"/>
    </xf>
    <xf numFmtId="3" fontId="2" fillId="2" borderId="19" xfId="3" applyNumberFormat="1" applyFont="1" applyFill="1" applyBorder="1" applyAlignment="1">
      <alignment horizontal="center" vertical="center"/>
    </xf>
    <xf numFmtId="3" fontId="2" fillId="2" borderId="53" xfId="3" applyNumberFormat="1" applyFont="1" applyFill="1" applyBorder="1" applyAlignment="1">
      <alignment horizontal="center" vertical="center"/>
    </xf>
    <xf numFmtId="3" fontId="13" fillId="2" borderId="36" xfId="3" applyNumberFormat="1" applyFont="1" applyFill="1" applyBorder="1" applyAlignment="1">
      <alignment horizontal="center" vertical="center"/>
    </xf>
    <xf numFmtId="3" fontId="13" fillId="2" borderId="54" xfId="3" applyNumberFormat="1" applyFont="1" applyFill="1" applyBorder="1" applyAlignment="1">
      <alignment horizontal="center" vertical="center"/>
    </xf>
    <xf numFmtId="49" fontId="2" fillId="2" borderId="50" xfId="3" applyNumberFormat="1" applyFont="1" applyFill="1" applyBorder="1" applyAlignment="1">
      <alignment horizontal="center" vertical="center" wrapText="1"/>
    </xf>
    <xf numFmtId="49" fontId="2" fillId="2" borderId="60" xfId="3" applyNumberFormat="1" applyFont="1" applyFill="1" applyBorder="1" applyAlignment="1">
      <alignment horizontal="center" vertical="center" wrapText="1"/>
    </xf>
    <xf numFmtId="49" fontId="2" fillId="2" borderId="29" xfId="3" applyNumberFormat="1" applyFont="1" applyFill="1" applyBorder="1" applyAlignment="1">
      <alignment horizontal="center" vertical="center" wrapText="1"/>
    </xf>
    <xf numFmtId="49" fontId="2" fillId="2" borderId="61" xfId="3" applyNumberFormat="1" applyFont="1" applyFill="1" applyBorder="1" applyAlignment="1">
      <alignment horizontal="center" vertical="center" wrapText="1"/>
    </xf>
    <xf numFmtId="3" fontId="15" fillId="2" borderId="30" xfId="3" applyNumberFormat="1" applyFont="1" applyFill="1" applyBorder="1" applyAlignment="1" applyProtection="1">
      <alignment horizontal="left" vertical="center"/>
    </xf>
    <xf numFmtId="3" fontId="14" fillId="2" borderId="22" xfId="4" applyNumberFormat="1" applyFill="1" applyBorder="1" applyAlignment="1" applyProtection="1">
      <alignment vertical="center"/>
    </xf>
    <xf numFmtId="3" fontId="14" fillId="2" borderId="63" xfId="4" applyNumberFormat="1" applyFill="1" applyBorder="1" applyAlignment="1" applyProtection="1">
      <alignment vertical="center"/>
    </xf>
    <xf numFmtId="3" fontId="15" fillId="2" borderId="26" xfId="3" applyNumberFormat="1" applyFont="1" applyFill="1" applyBorder="1" applyAlignment="1" applyProtection="1">
      <alignment horizontal="left" vertical="center"/>
    </xf>
    <xf numFmtId="3" fontId="15" fillId="2" borderId="27" xfId="3" applyNumberFormat="1" applyFont="1" applyFill="1" applyBorder="1" applyAlignment="1" applyProtection="1">
      <alignment horizontal="left" vertical="center"/>
    </xf>
    <xf numFmtId="49" fontId="13" fillId="2" borderId="49" xfId="3" applyNumberFormat="1" applyFont="1" applyFill="1" applyBorder="1" applyAlignment="1">
      <alignment horizontal="center" vertical="center" wrapText="1"/>
    </xf>
    <xf numFmtId="49" fontId="13" fillId="2" borderId="59" xfId="3" applyNumberFormat="1" applyFont="1" applyFill="1" applyBorder="1" applyAlignment="1">
      <alignment horizontal="center" vertical="center" wrapText="1"/>
    </xf>
    <xf numFmtId="49" fontId="13" fillId="2" borderId="129" xfId="367" applyNumberFormat="1" applyFont="1" applyFill="1" applyBorder="1" applyAlignment="1">
      <alignment horizontal="center" vertical="center" wrapText="1"/>
    </xf>
    <xf numFmtId="49" fontId="13" fillId="2" borderId="79" xfId="367" applyNumberFormat="1" applyFont="1" applyFill="1" applyBorder="1" applyAlignment="1">
      <alignment horizontal="center" vertical="center" wrapText="1"/>
    </xf>
    <xf numFmtId="49" fontId="13" fillId="2" borderId="43" xfId="367" applyNumberFormat="1" applyFont="1" applyFill="1" applyBorder="1" applyAlignment="1">
      <alignment horizontal="center" vertical="center"/>
    </xf>
    <xf numFmtId="49" fontId="13" fillId="2" borderId="80" xfId="367" applyNumberFormat="1" applyFont="1" applyFill="1" applyBorder="1" applyAlignment="1">
      <alignment horizontal="center" vertical="center"/>
    </xf>
    <xf numFmtId="164" fontId="13" fillId="2" borderId="36" xfId="3" quotePrefix="1" applyNumberFormat="1" applyFont="1" applyFill="1" applyBorder="1" applyAlignment="1">
      <alignment horizontal="center" vertical="center" wrapText="1"/>
    </xf>
    <xf numFmtId="164" fontId="13" fillId="2" borderId="58" xfId="3" applyNumberFormat="1" applyFont="1" applyFill="1" applyBorder="1" applyAlignment="1">
      <alignment horizontal="center" vertical="center" wrapText="1"/>
    </xf>
    <xf numFmtId="3" fontId="13" fillId="2" borderId="37" xfId="3" quotePrefix="1" applyNumberFormat="1" applyFont="1" applyFill="1" applyBorder="1" applyAlignment="1">
      <alignment horizontal="center" vertical="center" wrapText="1"/>
    </xf>
    <xf numFmtId="3" fontId="15" fillId="2" borderId="79" xfId="3" applyNumberFormat="1" applyFont="1" applyFill="1" applyBorder="1" applyAlignment="1" applyProtection="1">
      <alignment horizontal="left" vertical="center"/>
    </xf>
    <xf numFmtId="3" fontId="15" fillId="2" borderId="80" xfId="3" applyNumberFormat="1" applyFont="1" applyFill="1" applyBorder="1" applyAlignment="1" applyProtection="1">
      <alignment horizontal="left" vertical="center"/>
    </xf>
    <xf numFmtId="3" fontId="11" fillId="2" borderId="26" xfId="3" applyNumberFormat="1" applyFont="1" applyFill="1" applyBorder="1" applyAlignment="1" applyProtection="1">
      <alignment horizontal="left" vertical="center"/>
    </xf>
    <xf numFmtId="3" fontId="11" fillId="2" borderId="27" xfId="3" applyNumberFormat="1" applyFont="1" applyFill="1" applyBorder="1" applyAlignment="1" applyProtection="1">
      <alignment horizontal="left" vertical="center"/>
    </xf>
    <xf numFmtId="4" fontId="26" fillId="2" borderId="91" xfId="367" applyNumberFormat="1" applyFont="1" applyFill="1" applyBorder="1" applyAlignment="1" applyProtection="1">
      <alignment horizontal="left" vertical="center"/>
      <protection locked="0"/>
    </xf>
    <xf numFmtId="4" fontId="26" fillId="2" borderId="92" xfId="367" applyNumberFormat="1" applyFont="1" applyFill="1" applyBorder="1" applyAlignment="1" applyProtection="1">
      <alignment horizontal="left" vertical="center"/>
      <protection locked="0"/>
    </xf>
    <xf numFmtId="4" fontId="26" fillId="2" borderId="93" xfId="367" applyNumberFormat="1" applyFont="1" applyFill="1" applyBorder="1" applyAlignment="1" applyProtection="1">
      <alignment horizontal="left" vertical="center"/>
      <protection locked="0"/>
    </xf>
    <xf numFmtId="4" fontId="26" fillId="2" borderId="94" xfId="367" applyNumberFormat="1" applyFont="1" applyFill="1" applyBorder="1" applyAlignment="1" applyProtection="1">
      <alignment horizontal="left" vertical="center"/>
      <protection locked="0"/>
    </xf>
    <xf numFmtId="4" fontId="26" fillId="2" borderId="95" xfId="367" applyNumberFormat="1" applyFont="1" applyFill="1" applyBorder="1" applyAlignment="1" applyProtection="1">
      <alignment horizontal="left" vertical="center"/>
      <protection locked="0"/>
    </xf>
    <xf numFmtId="4" fontId="26" fillId="2" borderId="96" xfId="367" applyNumberFormat="1" applyFont="1" applyFill="1" applyBorder="1" applyAlignment="1" applyProtection="1">
      <alignment horizontal="left" vertical="center"/>
      <protection locked="0"/>
    </xf>
    <xf numFmtId="4" fontId="64" fillId="2" borderId="91" xfId="367" applyNumberFormat="1" applyFont="1" applyFill="1" applyBorder="1" applyAlignment="1" applyProtection="1">
      <alignment horizontal="center" vertical="center"/>
      <protection locked="0"/>
    </xf>
    <xf numFmtId="4" fontId="64" fillId="2" borderId="92" xfId="367" applyNumberFormat="1" applyFont="1" applyFill="1" applyBorder="1" applyAlignment="1" applyProtection="1">
      <alignment horizontal="center" vertical="center"/>
      <protection locked="0"/>
    </xf>
    <xf numFmtId="4" fontId="64" fillId="2" borderId="93" xfId="367" applyNumberFormat="1" applyFont="1" applyFill="1" applyBorder="1" applyAlignment="1" applyProtection="1">
      <alignment horizontal="center" vertical="center"/>
      <protection locked="0"/>
    </xf>
    <xf numFmtId="4" fontId="64" fillId="2" borderId="94" xfId="367" applyNumberFormat="1" applyFont="1" applyFill="1" applyBorder="1" applyAlignment="1" applyProtection="1">
      <alignment horizontal="center" vertical="center"/>
      <protection locked="0"/>
    </xf>
    <xf numFmtId="4" fontId="64" fillId="2" borderId="95" xfId="367" applyNumberFormat="1" applyFont="1" applyFill="1" applyBorder="1" applyAlignment="1" applyProtection="1">
      <alignment horizontal="center" vertical="center"/>
      <protection locked="0"/>
    </xf>
    <xf numFmtId="4" fontId="64" fillId="2" borderId="96" xfId="367" applyNumberFormat="1" applyFont="1" applyFill="1" applyBorder="1" applyAlignment="1" applyProtection="1">
      <alignment horizontal="center" vertical="center"/>
      <protection locked="0"/>
    </xf>
    <xf numFmtId="0" fontId="26" fillId="56" borderId="144" xfId="367" applyFont="1" applyFill="1" applyBorder="1" applyAlignment="1" applyProtection="1">
      <alignment horizontal="left" vertical="center"/>
    </xf>
    <xf numFmtId="0" fontId="68" fillId="58" borderId="81" xfId="367" applyFont="1" applyFill="1" applyBorder="1" applyAlignment="1" applyProtection="1">
      <alignment horizontal="left" vertical="center"/>
      <protection locked="0"/>
    </xf>
    <xf numFmtId="0" fontId="68" fillId="58" borderId="86" xfId="367" applyFont="1" applyFill="1" applyBorder="1" applyAlignment="1" applyProtection="1">
      <alignment horizontal="left" vertical="center"/>
      <protection locked="0"/>
    </xf>
    <xf numFmtId="0" fontId="68" fillId="58" borderId="140" xfId="367" applyFont="1" applyFill="1" applyBorder="1" applyAlignment="1" applyProtection="1">
      <alignment horizontal="left" vertical="center"/>
      <protection locked="0"/>
    </xf>
    <xf numFmtId="3" fontId="1" fillId="2" borderId="24" xfId="3" applyNumberFormat="1" applyFill="1" applyBorder="1" applyAlignment="1">
      <alignment horizontal="center" vertical="center"/>
    </xf>
    <xf numFmtId="3" fontId="1" fillId="2" borderId="0" xfId="3" applyNumberFormat="1" applyFill="1" applyBorder="1" applyAlignment="1">
      <alignment horizontal="center" vertical="center"/>
    </xf>
    <xf numFmtId="3" fontId="1" fillId="2" borderId="85" xfId="3" applyNumberFormat="1" applyFill="1" applyBorder="1" applyAlignment="1">
      <alignment horizontal="center" vertical="center"/>
    </xf>
    <xf numFmtId="3" fontId="19" fillId="2" borderId="87" xfId="3" applyNumberFormat="1" applyFont="1" applyFill="1" applyBorder="1" applyAlignment="1" applyProtection="1">
      <alignment horizontal="left" vertical="center"/>
    </xf>
    <xf numFmtId="3" fontId="19" fillId="2" borderId="88" xfId="3" applyNumberFormat="1" applyFont="1" applyFill="1" applyBorder="1" applyAlignment="1" applyProtection="1">
      <alignment horizontal="left" vertical="center"/>
    </xf>
    <xf numFmtId="4" fontId="25" fillId="2" borderId="91" xfId="367" applyNumberFormat="1" applyFont="1" applyFill="1" applyBorder="1" applyAlignment="1" applyProtection="1">
      <alignment horizontal="center" vertical="center" wrapText="1"/>
      <protection locked="0"/>
    </xf>
    <xf numFmtId="4" fontId="25" fillId="2" borderId="92" xfId="367" applyNumberFormat="1" applyFont="1" applyFill="1" applyBorder="1" applyAlignment="1" applyProtection="1">
      <alignment horizontal="center" vertical="center" wrapText="1"/>
      <protection locked="0"/>
    </xf>
    <xf numFmtId="4" fontId="25" fillId="2" borderId="100" xfId="367" applyNumberFormat="1" applyFont="1" applyFill="1" applyBorder="1" applyAlignment="1" applyProtection="1">
      <alignment horizontal="center" vertical="center" wrapText="1"/>
      <protection locked="0"/>
    </xf>
    <xf numFmtId="4" fontId="25" fillId="2" borderId="102" xfId="367" applyNumberFormat="1" applyFont="1" applyFill="1" applyBorder="1" applyAlignment="1" applyProtection="1">
      <alignment horizontal="center" vertical="center" wrapText="1"/>
      <protection locked="0"/>
    </xf>
    <xf numFmtId="4" fontId="25" fillId="2" borderId="0" xfId="367" applyNumberFormat="1" applyFont="1" applyFill="1" applyBorder="1" applyAlignment="1" applyProtection="1">
      <alignment horizontal="center" vertical="center" wrapText="1"/>
      <protection locked="0"/>
    </xf>
    <xf numFmtId="4" fontId="25" fillId="2" borderId="85" xfId="367" applyNumberFormat="1" applyFont="1" applyFill="1" applyBorder="1" applyAlignment="1" applyProtection="1">
      <alignment horizontal="center" vertical="center" wrapText="1"/>
      <protection locked="0"/>
    </xf>
    <xf numFmtId="4" fontId="25" fillId="2" borderId="94" xfId="367" applyNumberFormat="1" applyFont="1" applyFill="1" applyBorder="1" applyAlignment="1" applyProtection="1">
      <alignment horizontal="center" vertical="center" wrapText="1"/>
      <protection locked="0"/>
    </xf>
    <xf numFmtId="4" fontId="25" fillId="2" borderId="95" xfId="367" applyNumberFormat="1" applyFont="1" applyFill="1" applyBorder="1" applyAlignment="1" applyProtection="1">
      <alignment horizontal="center" vertical="center" wrapText="1"/>
      <protection locked="0"/>
    </xf>
    <xf numFmtId="4" fontId="25" fillId="2" borderId="104" xfId="367" applyNumberFormat="1" applyFont="1" applyFill="1" applyBorder="1" applyAlignment="1" applyProtection="1">
      <alignment horizontal="center" vertical="center" wrapText="1"/>
      <protection locked="0"/>
    </xf>
    <xf numFmtId="4" fontId="26" fillId="2" borderId="91" xfId="367" applyNumberFormat="1" applyFont="1" applyFill="1" applyBorder="1" applyAlignment="1" applyProtection="1">
      <alignment horizontal="left" vertical="center" wrapText="1"/>
      <protection locked="0"/>
    </xf>
    <xf numFmtId="4" fontId="26" fillId="2" borderId="92" xfId="367" applyNumberFormat="1" applyFont="1" applyFill="1" applyBorder="1" applyAlignment="1" applyProtection="1">
      <alignment horizontal="left" vertical="center" wrapText="1"/>
      <protection locked="0"/>
    </xf>
    <xf numFmtId="4" fontId="26" fillId="2" borderId="93" xfId="367" applyNumberFormat="1" applyFont="1" applyFill="1" applyBorder="1" applyAlignment="1" applyProtection="1">
      <alignment horizontal="left" vertical="center" wrapText="1"/>
      <protection locked="0"/>
    </xf>
    <xf numFmtId="4" fontId="26" fillId="2" borderId="102" xfId="367" applyNumberFormat="1" applyFont="1" applyFill="1" applyBorder="1" applyAlignment="1" applyProtection="1">
      <alignment horizontal="left" vertical="center" wrapText="1"/>
      <protection locked="0"/>
    </xf>
    <xf numFmtId="4" fontId="26" fillId="2" borderId="0" xfId="367" applyNumberFormat="1" applyFont="1" applyFill="1" applyBorder="1" applyAlignment="1" applyProtection="1">
      <alignment horizontal="left" vertical="center" wrapText="1"/>
      <protection locked="0"/>
    </xf>
    <xf numFmtId="4" fontId="26" fillId="2" borderId="106" xfId="367" applyNumberFormat="1" applyFont="1" applyFill="1" applyBorder="1" applyAlignment="1" applyProtection="1">
      <alignment horizontal="left" vertical="center" wrapText="1"/>
      <protection locked="0"/>
    </xf>
    <xf numFmtId="4" fontId="26" fillId="2" borderId="94" xfId="367" applyNumberFormat="1" applyFont="1" applyFill="1" applyBorder="1" applyAlignment="1" applyProtection="1">
      <alignment horizontal="left" vertical="center" wrapText="1"/>
      <protection locked="0"/>
    </xf>
    <xf numFmtId="4" fontId="26" fillId="2" borderId="95" xfId="367" applyNumberFormat="1" applyFont="1" applyFill="1" applyBorder="1" applyAlignment="1" applyProtection="1">
      <alignment horizontal="left" vertical="center" wrapText="1"/>
      <protection locked="0"/>
    </xf>
    <xf numFmtId="4" fontId="26" fillId="2" borderId="96" xfId="367" applyNumberFormat="1" applyFont="1" applyFill="1" applyBorder="1" applyAlignment="1" applyProtection="1">
      <alignment horizontal="left" vertical="center" wrapText="1"/>
      <protection locked="0"/>
    </xf>
    <xf numFmtId="4" fontId="64" fillId="2" borderId="91" xfId="367" applyNumberFormat="1" applyFont="1" applyFill="1" applyBorder="1" applyAlignment="1" applyProtection="1">
      <alignment horizontal="center" vertical="center" wrapText="1"/>
      <protection locked="0"/>
    </xf>
    <xf numFmtId="4" fontId="64" fillId="2" borderId="92" xfId="367" applyNumberFormat="1" applyFont="1" applyFill="1" applyBorder="1" applyAlignment="1" applyProtection="1">
      <alignment horizontal="center" vertical="center" wrapText="1"/>
      <protection locked="0"/>
    </xf>
    <xf numFmtId="4" fontId="64" fillId="2" borderId="93" xfId="367" applyNumberFormat="1" applyFont="1" applyFill="1" applyBorder="1" applyAlignment="1" applyProtection="1">
      <alignment horizontal="center" vertical="center" wrapText="1"/>
      <protection locked="0"/>
    </xf>
    <xf numFmtId="4" fontId="64" fillId="2" borderId="102" xfId="367" applyNumberFormat="1" applyFont="1" applyFill="1" applyBorder="1" applyAlignment="1" applyProtection="1">
      <alignment horizontal="center" vertical="center" wrapText="1"/>
      <protection locked="0"/>
    </xf>
    <xf numFmtId="4" fontId="64" fillId="2" borderId="0" xfId="367" applyNumberFormat="1" applyFont="1" applyFill="1" applyBorder="1" applyAlignment="1" applyProtection="1">
      <alignment horizontal="center" vertical="center" wrapText="1"/>
      <protection locked="0"/>
    </xf>
    <xf numFmtId="4" fontId="64" fillId="2" borderId="106" xfId="367" applyNumberFormat="1" applyFont="1" applyFill="1" applyBorder="1" applyAlignment="1" applyProtection="1">
      <alignment horizontal="center" vertical="center" wrapText="1"/>
      <protection locked="0"/>
    </xf>
    <xf numFmtId="4" fontId="64" fillId="2" borderId="94" xfId="367" applyNumberFormat="1" applyFont="1" applyFill="1" applyBorder="1" applyAlignment="1" applyProtection="1">
      <alignment horizontal="center" vertical="center" wrapText="1"/>
      <protection locked="0"/>
    </xf>
    <xf numFmtId="4" fontId="64" fillId="2" borderId="95" xfId="367" applyNumberFormat="1" applyFont="1" applyFill="1" applyBorder="1" applyAlignment="1" applyProtection="1">
      <alignment horizontal="center" vertical="center" wrapText="1"/>
      <protection locked="0"/>
    </xf>
    <xf numFmtId="4" fontId="64" fillId="2" borderId="96" xfId="367" applyNumberFormat="1" applyFont="1" applyFill="1" applyBorder="1" applyAlignment="1" applyProtection="1">
      <alignment horizontal="center" vertical="center" wrapText="1"/>
      <protection locked="0"/>
    </xf>
    <xf numFmtId="0" fontId="25" fillId="2" borderId="101" xfId="367" applyFont="1" applyFill="1" applyBorder="1" applyAlignment="1" applyProtection="1">
      <alignment horizontal="center" vertical="center"/>
      <protection locked="0"/>
    </xf>
    <xf numFmtId="0" fontId="25" fillId="2" borderId="103" xfId="367" applyFont="1" applyFill="1" applyBorder="1" applyAlignment="1" applyProtection="1">
      <alignment horizontal="center" vertical="center"/>
      <protection locked="0"/>
    </xf>
    <xf numFmtId="0" fontId="25" fillId="2" borderId="105" xfId="367" applyFont="1" applyFill="1" applyBorder="1" applyAlignment="1" applyProtection="1">
      <alignment horizontal="center" vertical="center"/>
      <protection locked="0"/>
    </xf>
  </cellXfs>
  <cellStyles count="884">
    <cellStyle name="# Assumptions" xfId="6"/>
    <cellStyle name="# Historical" xfId="7"/>
    <cellStyle name="% Assumption" xfId="8"/>
    <cellStyle name="% Historical" xfId="9"/>
    <cellStyle name="20% - Colore 1 2" xfId="10"/>
    <cellStyle name="20% - Colore 1 3" xfId="11"/>
    <cellStyle name="20% - Colore 2 2" xfId="12"/>
    <cellStyle name="20% - Colore 2 3" xfId="13"/>
    <cellStyle name="20% - Colore 3 2" xfId="14"/>
    <cellStyle name="20% - Colore 3 3" xfId="15"/>
    <cellStyle name="20% - Colore 4 2" xfId="16"/>
    <cellStyle name="20% - Colore 4 3" xfId="17"/>
    <cellStyle name="20% - Colore 5 2" xfId="18"/>
    <cellStyle name="20% - Colore 5 3" xfId="19"/>
    <cellStyle name="20% - Colore 6 2" xfId="20"/>
    <cellStyle name="20% - Colore 6 3" xfId="21"/>
    <cellStyle name="40% - Colore 1 2" xfId="22"/>
    <cellStyle name="40% - Colore 1 3" xfId="23"/>
    <cellStyle name="40% - Colore 2 2" xfId="24"/>
    <cellStyle name="40% - Colore 2 3" xfId="25"/>
    <cellStyle name="40% - Colore 3 2" xfId="26"/>
    <cellStyle name="40% - Colore 3 3" xfId="27"/>
    <cellStyle name="40% - Colore 4 2" xfId="28"/>
    <cellStyle name="40% - Colore 4 3" xfId="29"/>
    <cellStyle name="40% - Colore 5 2" xfId="30"/>
    <cellStyle name="40% - Colore 5 3" xfId="31"/>
    <cellStyle name="40% - Colore 6 2" xfId="32"/>
    <cellStyle name="40% - Colore 6 3" xfId="33"/>
    <cellStyle name="60% - Colore 1 2" xfId="34"/>
    <cellStyle name="60% - Colore 1 3" xfId="35"/>
    <cellStyle name="60% - Colore 2 2" xfId="36"/>
    <cellStyle name="60% - Colore 2 3" xfId="37"/>
    <cellStyle name="60% - Colore 3 2" xfId="38"/>
    <cellStyle name="60% - Colore 3 3" xfId="39"/>
    <cellStyle name="60% - Colore 4 2" xfId="40"/>
    <cellStyle name="60% - Colore 4 3" xfId="41"/>
    <cellStyle name="60% - Colore 5 2" xfId="42"/>
    <cellStyle name="60% - Colore 5 3" xfId="43"/>
    <cellStyle name="60% - Colore 6 2" xfId="44"/>
    <cellStyle name="60% - Colore 6 3" xfId="45"/>
    <cellStyle name="anno" xfId="46"/>
    <cellStyle name="Assumptions" xfId="47"/>
    <cellStyle name="Calcolo 2" xfId="48"/>
    <cellStyle name="Calcolo 3" xfId="49"/>
    <cellStyle name="Calculated Assumption" xfId="50"/>
    <cellStyle name="Calculated Assumption, #" xfId="51"/>
    <cellStyle name="Calculated Assumption, %" xfId="52"/>
    <cellStyle name="Carmen" xfId="53"/>
    <cellStyle name="Cella collegata 2" xfId="54"/>
    <cellStyle name="Cella da controllare 2" xfId="55"/>
    <cellStyle name="Cella da controllare 3" xfId="56"/>
    <cellStyle name="Celle" xfId="57"/>
    <cellStyle name="cf1" xfId="58"/>
    <cellStyle name="Colore 1 2" xfId="59"/>
    <cellStyle name="Colore 1 3" xfId="60"/>
    <cellStyle name="Colore 2 2" xfId="61"/>
    <cellStyle name="Colore 2 3" xfId="62"/>
    <cellStyle name="Colore 3 2" xfId="63"/>
    <cellStyle name="Colore 3 3" xfId="64"/>
    <cellStyle name="Colore 4 2" xfId="65"/>
    <cellStyle name="Colore 4 3" xfId="66"/>
    <cellStyle name="Colore 5 2" xfId="67"/>
    <cellStyle name="Colore 5 3" xfId="68"/>
    <cellStyle name="Colore 6 2" xfId="69"/>
    <cellStyle name="Colore 6 3" xfId="70"/>
    <cellStyle name="Comma [0] 2" xfId="71"/>
    <cellStyle name="Comma [0] 3" xfId="72"/>
    <cellStyle name="Comma [0]_CExCDCbis" xfId="73"/>
    <cellStyle name="Comma 10" xfId="74"/>
    <cellStyle name="Comma 10 2" xfId="75"/>
    <cellStyle name="Comma 11" xfId="76"/>
    <cellStyle name="Comma 12" xfId="77"/>
    <cellStyle name="Comma 13" xfId="78"/>
    <cellStyle name="Comma 14" xfId="79"/>
    <cellStyle name="Comma 14 2" xfId="80"/>
    <cellStyle name="Comma 14 3" xfId="81"/>
    <cellStyle name="Comma 15" xfId="82"/>
    <cellStyle name="Comma 16" xfId="83"/>
    <cellStyle name="Comma 17" xfId="84"/>
    <cellStyle name="Comma 18" xfId="85"/>
    <cellStyle name="Comma 19" xfId="86"/>
    <cellStyle name="Comma 2" xfId="87"/>
    <cellStyle name="Comma 2 2" xfId="88"/>
    <cellStyle name="Comma 3" xfId="89"/>
    <cellStyle name="Comma 4" xfId="90"/>
    <cellStyle name="Comma 4 2" xfId="91"/>
    <cellStyle name="Comma 5" xfId="92"/>
    <cellStyle name="Comma 6" xfId="93"/>
    <cellStyle name="Comma 7" xfId="94"/>
    <cellStyle name="Comma 8" xfId="95"/>
    <cellStyle name="Comma 9" xfId="96"/>
    <cellStyle name="Comma, 1 dec" xfId="97"/>
    <cellStyle name="Currency 2" xfId="98"/>
    <cellStyle name="Data" xfId="99"/>
    <cellStyle name="date" xfId="100"/>
    <cellStyle name="Euro" xfId="101"/>
    <cellStyle name="Euro 2" xfId="102"/>
    <cellStyle name="Euro 2 10" xfId="103"/>
    <cellStyle name="Euro 2 11" xfId="104"/>
    <cellStyle name="Euro 2 2" xfId="105"/>
    <cellStyle name="Euro 2 2 2" xfId="106"/>
    <cellStyle name="Euro 2 2 3" xfId="107"/>
    <cellStyle name="Euro 2 3" xfId="108"/>
    <cellStyle name="Euro 2 4" xfId="109"/>
    <cellStyle name="Euro 2 5" xfId="110"/>
    <cellStyle name="Euro 2 6" xfId="111"/>
    <cellStyle name="Euro 2 7" xfId="112"/>
    <cellStyle name="Euro 2 8" xfId="113"/>
    <cellStyle name="Euro 2 9" xfId="114"/>
    <cellStyle name="Euro 3" xfId="115"/>
    <cellStyle name="Euro 4" xfId="116"/>
    <cellStyle name="Euro 5" xfId="117"/>
    <cellStyle name="Euro 6" xfId="118"/>
    <cellStyle name="Euro 7" xfId="119"/>
    <cellStyle name="Euro_CALCOLI PRODUZIONE X INTEGRAZIONE DI AGOSTO 2009" xfId="120"/>
    <cellStyle name="Graphics" xfId="121"/>
    <cellStyle name="Hard number" xfId="122"/>
    <cellStyle name="Heading" xfId="123"/>
    <cellStyle name="Heading1" xfId="124"/>
    <cellStyle name="Historical" xfId="125"/>
    <cellStyle name="Hyperlink 2" xfId="126"/>
    <cellStyle name="Input 2" xfId="127"/>
    <cellStyle name="Input 3" xfId="128"/>
    <cellStyle name="itmln" xfId="129"/>
    <cellStyle name="Mesi" xfId="130"/>
    <cellStyle name="Migliaia" xfId="1" builtinId="3"/>
    <cellStyle name="Migliaia (,0)" xfId="131"/>
    <cellStyle name="Migliaia (+0)" xfId="132"/>
    <cellStyle name="Migliaia (0)_ FILE PROVA" xfId="133"/>
    <cellStyle name="Migliaia [0] 2" xfId="134"/>
    <cellStyle name="Migliaia [0] 2 2" xfId="135"/>
    <cellStyle name="Migliaia [0] 2 3" xfId="136"/>
    <cellStyle name="Migliaia [0] 3" xfId="137"/>
    <cellStyle name="Migliaia [0] 3 2" xfId="138"/>
    <cellStyle name="Migliaia [0] 4" xfId="139"/>
    <cellStyle name="Migliaia [0] 5" xfId="140"/>
    <cellStyle name="Migliaia 10" xfId="141"/>
    <cellStyle name="Migliaia 11" xfId="142"/>
    <cellStyle name="Migliaia 12" xfId="143"/>
    <cellStyle name="Migliaia 12 2" xfId="144"/>
    <cellStyle name="Migliaia 12 3" xfId="145"/>
    <cellStyle name="Migliaia 13" xfId="146"/>
    <cellStyle name="Migliaia 13 2" xfId="147"/>
    <cellStyle name="Migliaia 14" xfId="148"/>
    <cellStyle name="Migliaia 15" xfId="149"/>
    <cellStyle name="Migliaia 16" xfId="150"/>
    <cellStyle name="Migliaia 17" xfId="151"/>
    <cellStyle name="Migliaia 18" xfId="152"/>
    <cellStyle name="Migliaia 19" xfId="153"/>
    <cellStyle name="Migliaia 19 2" xfId="154"/>
    <cellStyle name="Migliaia 19 3" xfId="155"/>
    <cellStyle name="Migliaia 2" xfId="156"/>
    <cellStyle name="Migliaia 2 2" xfId="157"/>
    <cellStyle name="Migliaia 2 2 2" xfId="158"/>
    <cellStyle name="Migliaia 2 2 3" xfId="159"/>
    <cellStyle name="Migliaia 2 2 4" xfId="160"/>
    <cellStyle name="Migliaia 2 3" xfId="161"/>
    <cellStyle name="Migliaia 2 3 2" xfId="162"/>
    <cellStyle name="Migliaia 2 3 3" xfId="163"/>
    <cellStyle name="Migliaia 2 4" xfId="164"/>
    <cellStyle name="Migliaia 2 4 2" xfId="165"/>
    <cellStyle name="Migliaia 2 5" xfId="166"/>
    <cellStyle name="Migliaia 2 6" xfId="167"/>
    <cellStyle name="Migliaia 20" xfId="168"/>
    <cellStyle name="Migliaia 21" xfId="169"/>
    <cellStyle name="Migliaia 22" xfId="5"/>
    <cellStyle name="Migliaia 22 2" xfId="170"/>
    <cellStyle name="Migliaia 22 3" xfId="171"/>
    <cellStyle name="Migliaia 23" xfId="172"/>
    <cellStyle name="Migliaia 24" xfId="173"/>
    <cellStyle name="Migliaia 25" xfId="174"/>
    <cellStyle name="Migliaia 26" xfId="175"/>
    <cellStyle name="Migliaia 27" xfId="176"/>
    <cellStyle name="Migliaia 28" xfId="177"/>
    <cellStyle name="Migliaia 29" xfId="178"/>
    <cellStyle name="Migliaia 3" xfId="179"/>
    <cellStyle name="Migliaia 3 2" xfId="180"/>
    <cellStyle name="Migliaia 3 3" xfId="181"/>
    <cellStyle name="Migliaia 3 4" xfId="182"/>
    <cellStyle name="Migliaia 3 5" xfId="183"/>
    <cellStyle name="Migliaia 3 6" xfId="184"/>
    <cellStyle name="Migliaia 30" xfId="185"/>
    <cellStyle name="Migliaia 4" xfId="186"/>
    <cellStyle name="Migliaia 4 2" xfId="187"/>
    <cellStyle name="Migliaia 4 2 2" xfId="188"/>
    <cellStyle name="Migliaia 4 3" xfId="189"/>
    <cellStyle name="Migliaia 4 4" xfId="190"/>
    <cellStyle name="Migliaia 4 5" xfId="191"/>
    <cellStyle name="Migliaia 4 6" xfId="192"/>
    <cellStyle name="Migliaia 5" xfId="193"/>
    <cellStyle name="Migliaia 5 2" xfId="194"/>
    <cellStyle name="Migliaia 5 2 2" xfId="195"/>
    <cellStyle name="Migliaia 5 3" xfId="196"/>
    <cellStyle name="Migliaia 5 4" xfId="197"/>
    <cellStyle name="Migliaia 5 5" xfId="198"/>
    <cellStyle name="Migliaia 6" xfId="199"/>
    <cellStyle name="Migliaia 6 2" xfId="200"/>
    <cellStyle name="Migliaia 6 2 2" xfId="201"/>
    <cellStyle name="Migliaia 6 3" xfId="202"/>
    <cellStyle name="Migliaia 6 3 2" xfId="203"/>
    <cellStyle name="Migliaia 6 3 2 2" xfId="204"/>
    <cellStyle name="Migliaia 6 3 3" xfId="205"/>
    <cellStyle name="Migliaia 6 4" xfId="206"/>
    <cellStyle name="Migliaia 6 4 2" xfId="207"/>
    <cellStyle name="Migliaia 6 5" xfId="208"/>
    <cellStyle name="Migliaia 6 6" xfId="209"/>
    <cellStyle name="Migliaia 6 7" xfId="210"/>
    <cellStyle name="Migliaia 7" xfId="211"/>
    <cellStyle name="Migliaia 7 2" xfId="212"/>
    <cellStyle name="Migliaia 7 2 2" xfId="213"/>
    <cellStyle name="Migliaia 7 2 2 2" xfId="214"/>
    <cellStyle name="Migliaia 7 2 2 2 2" xfId="215"/>
    <cellStyle name="Migliaia 7 2 2 3" xfId="216"/>
    <cellStyle name="Migliaia 7 2 3" xfId="217"/>
    <cellStyle name="Migliaia 7 2 3 2" xfId="218"/>
    <cellStyle name="Migliaia 7 2 4" xfId="219"/>
    <cellStyle name="Migliaia 7 3" xfId="220"/>
    <cellStyle name="Migliaia 7 3 2" xfId="221"/>
    <cellStyle name="Migliaia 7 3 2 2" xfId="222"/>
    <cellStyle name="Migliaia 7 3 3" xfId="223"/>
    <cellStyle name="Migliaia 7 4" xfId="224"/>
    <cellStyle name="Migliaia 7 4 2" xfId="225"/>
    <cellStyle name="Migliaia 7 5" xfId="226"/>
    <cellStyle name="Migliaia 7 6" xfId="227"/>
    <cellStyle name="Migliaia 7 7" xfId="228"/>
    <cellStyle name="Migliaia 8" xfId="229"/>
    <cellStyle name="Migliaia 8 2" xfId="230"/>
    <cellStyle name="Migliaia 8 2 2" xfId="231"/>
    <cellStyle name="Migliaia 8 2 2 2" xfId="232"/>
    <cellStyle name="Migliaia 8 2 3" xfId="233"/>
    <cellStyle name="Migliaia 8 3" xfId="234"/>
    <cellStyle name="Migliaia 8 3 2" xfId="235"/>
    <cellStyle name="Migliaia 8 4" xfId="236"/>
    <cellStyle name="Migliaia 9" xfId="237"/>
    <cellStyle name="Migliaia 9 2" xfId="238"/>
    <cellStyle name="Migliaia 9 2 2" xfId="239"/>
    <cellStyle name="Migliaia 9 2 2 2" xfId="240"/>
    <cellStyle name="Migliaia 9 2 2 2 2" xfId="241"/>
    <cellStyle name="Migliaia 9 2 2 3" xfId="242"/>
    <cellStyle name="Migliaia 9 2 3" xfId="243"/>
    <cellStyle name="Migliaia 9 2 3 2" xfId="244"/>
    <cellStyle name="Migliaia 9 2 4" xfId="245"/>
    <cellStyle name="Migliaia 9 3" xfId="246"/>
    <cellStyle name="Migliaia 9 3 2" xfId="247"/>
    <cellStyle name="Migliaia 9 3 2 2" xfId="248"/>
    <cellStyle name="Migliaia 9 3 3" xfId="249"/>
    <cellStyle name="Migliaia 9 4" xfId="250"/>
    <cellStyle name="Migliaia 9 4 2" xfId="251"/>
    <cellStyle name="Migliaia 9 5" xfId="252"/>
    <cellStyle name="Neutrale 2" xfId="253"/>
    <cellStyle name="Neutrale 3" xfId="254"/>
    <cellStyle name="Normal 10" xfId="255"/>
    <cellStyle name="Normal 11" xfId="256"/>
    <cellStyle name="Normal 12" xfId="257"/>
    <cellStyle name="Normal 13" xfId="258"/>
    <cellStyle name="Normal 14" xfId="259"/>
    <cellStyle name="Normal 15" xfId="260"/>
    <cellStyle name="Normal 15 2" xfId="261"/>
    <cellStyle name="Normal 16" xfId="262"/>
    <cellStyle name="Normal 17" xfId="263"/>
    <cellStyle name="Normal 18" xfId="264"/>
    <cellStyle name="Normal 19" xfId="265"/>
    <cellStyle name="Normal 2" xfId="266"/>
    <cellStyle name="Normal 2 10" xfId="267"/>
    <cellStyle name="Normal 2 2" xfId="268"/>
    <cellStyle name="Normal 2 2 2" xfId="269"/>
    <cellStyle name="Normal 2 2 2 2" xfId="270"/>
    <cellStyle name="Normal 2 2 2 2 2" xfId="271"/>
    <cellStyle name="Normal 2 2 2 2_monitoraggio gare" xfId="272"/>
    <cellStyle name="Normal 2 2 2 3" xfId="273"/>
    <cellStyle name="Normal 2 2 2_monitoraggio gare" xfId="274"/>
    <cellStyle name="Normal 2 2 3" xfId="275"/>
    <cellStyle name="Normal 2 2 3 2" xfId="276"/>
    <cellStyle name="Normal 2 2 3_monitoraggio gare" xfId="277"/>
    <cellStyle name="Normal 2 2 4" xfId="278"/>
    <cellStyle name="Normal 2 2 5" xfId="279"/>
    <cellStyle name="Normal 2 2_monitoraggio gare" xfId="280"/>
    <cellStyle name="Normal 2 3" xfId="281"/>
    <cellStyle name="Normal 2 3 2" xfId="282"/>
    <cellStyle name="Normal 2 3 2 2" xfId="283"/>
    <cellStyle name="Normal 2 3 2_monitoraggio gare" xfId="284"/>
    <cellStyle name="Normal 2 3 3" xfId="285"/>
    <cellStyle name="Normal 2 3_monitoraggio gare" xfId="286"/>
    <cellStyle name="Normal 2 4" xfId="287"/>
    <cellStyle name="Normal 2 4 2" xfId="288"/>
    <cellStyle name="Normal 2 4_monitoraggio gare" xfId="289"/>
    <cellStyle name="Normal 2 5" xfId="290"/>
    <cellStyle name="Normal 2 6" xfId="291"/>
    <cellStyle name="Normal 2 7" xfId="292"/>
    <cellStyle name="Normal 2 8" xfId="293"/>
    <cellStyle name="Normal 2 9" xfId="294"/>
    <cellStyle name="Normal 2_CE IV trim 2011-collegato-fg lavoro" xfId="295"/>
    <cellStyle name="Normal 3" xfId="296"/>
    <cellStyle name="Normal 3 2" xfId="297"/>
    <cellStyle name="Normal 3 3" xfId="298"/>
    <cellStyle name="Normal 4" xfId="299"/>
    <cellStyle name="Normal 4 2" xfId="300"/>
    <cellStyle name="Normal 5" xfId="301"/>
    <cellStyle name="Normal 5 2" xfId="302"/>
    <cellStyle name="Normal 5 3" xfId="303"/>
    <cellStyle name="Normal 6" xfId="304"/>
    <cellStyle name="Normal 7" xfId="305"/>
    <cellStyle name="Normal 8" xfId="306"/>
    <cellStyle name="Normal 9" xfId="307"/>
    <cellStyle name="Normal 9 2" xfId="308"/>
    <cellStyle name="Normal 9_monitoraggio gare" xfId="309"/>
    <cellStyle name="Normal_CExCDCbis" xfId="310"/>
    <cellStyle name="Normale" xfId="0" builtinId="0"/>
    <cellStyle name="Normale 10" xfId="311"/>
    <cellStyle name="Normale 10 2" xfId="312"/>
    <cellStyle name="Normale 10 2 2" xfId="313"/>
    <cellStyle name="Normale 10 2 2 2" xfId="314"/>
    <cellStyle name="Normale 10 2 2 2 2" xfId="315"/>
    <cellStyle name="Normale 10 2 2 2_monitoraggio gare" xfId="316"/>
    <cellStyle name="Normale 10 2 2 3" xfId="317"/>
    <cellStyle name="Normale 10 2 2_monitoraggio gare" xfId="318"/>
    <cellStyle name="Normale 10 2 3" xfId="319"/>
    <cellStyle name="Normale 10 2 3 2" xfId="320"/>
    <cellStyle name="Normale 10 2 3_monitoraggio gare" xfId="321"/>
    <cellStyle name="Normale 10 2 4" xfId="322"/>
    <cellStyle name="Normale 10 2_monitoraggio gare" xfId="323"/>
    <cellStyle name="Normale 10 3" xfId="324"/>
    <cellStyle name="Normale 10 3 2" xfId="325"/>
    <cellStyle name="Normale 10 3 2 2" xfId="326"/>
    <cellStyle name="Normale 10 3 2_monitoraggio gare" xfId="327"/>
    <cellStyle name="Normale 10 3 3" xfId="328"/>
    <cellStyle name="Normale 10 3_monitoraggio gare" xfId="329"/>
    <cellStyle name="Normale 10 4" xfId="330"/>
    <cellStyle name="Normale 10 4 2" xfId="331"/>
    <cellStyle name="Normale 10 4_monitoraggio gare" xfId="332"/>
    <cellStyle name="Normale 10 5" xfId="333"/>
    <cellStyle name="Normale 10_monitoraggio gare" xfId="334"/>
    <cellStyle name="Normale 11" xfId="4"/>
    <cellStyle name="Normale 11 2" xfId="335"/>
    <cellStyle name="Normale 11 3" xfId="336"/>
    <cellStyle name="Normale 11 4" xfId="337"/>
    <cellStyle name="Normale 12" xfId="338"/>
    <cellStyle name="Normale 13" xfId="339"/>
    <cellStyle name="Normale 13 2" xfId="340"/>
    <cellStyle name="Normale 13 2 2" xfId="341"/>
    <cellStyle name="Normale 13 2 2 2" xfId="342"/>
    <cellStyle name="Normale 13 2 2_monitoraggio gare" xfId="343"/>
    <cellStyle name="Normale 13 2 3" xfId="344"/>
    <cellStyle name="Normale 13 2_monitoraggio gare" xfId="345"/>
    <cellStyle name="Normale 13 3" xfId="346"/>
    <cellStyle name="Normale 13 3 2" xfId="347"/>
    <cellStyle name="Normale 13 3_monitoraggio gare" xfId="348"/>
    <cellStyle name="Normale 13 4" xfId="349"/>
    <cellStyle name="Normale 13_monitoraggio gare" xfId="350"/>
    <cellStyle name="Normale 14" xfId="351"/>
    <cellStyle name="Normale 15" xfId="352"/>
    <cellStyle name="Normale 15 2" xfId="353"/>
    <cellStyle name="Normale 15_monitoraggio gare" xfId="354"/>
    <cellStyle name="Normale 16" xfId="355"/>
    <cellStyle name="Normale 16 2" xfId="356"/>
    <cellStyle name="Normale 17" xfId="357"/>
    <cellStyle name="Normale 18" xfId="358"/>
    <cellStyle name="Normale 18 2" xfId="359"/>
    <cellStyle name="Normale 18 3" xfId="360"/>
    <cellStyle name="Normale 18 4" xfId="361"/>
    <cellStyle name="Normale 19" xfId="362"/>
    <cellStyle name="Normale 2" xfId="363"/>
    <cellStyle name="Normale 2 10" xfId="364"/>
    <cellStyle name="Normale 2 11" xfId="365"/>
    <cellStyle name="Normale 2 12" xfId="366"/>
    <cellStyle name="Normale 2 2" xfId="3"/>
    <cellStyle name="Normale 2 2 2" xfId="367"/>
    <cellStyle name="Normale 2 2 3" xfId="368"/>
    <cellStyle name="Normale 2 2 3 2" xfId="369"/>
    <cellStyle name="Normale 2 2 3 2 2" xfId="370"/>
    <cellStyle name="Normale 2 2 3 2_monitoraggio gare" xfId="371"/>
    <cellStyle name="Normale 2 2 3 3" xfId="372"/>
    <cellStyle name="Normale 2 2 3_monitoraggio gare" xfId="373"/>
    <cellStyle name="Normale 2 2 4" xfId="374"/>
    <cellStyle name="Normale 2 2 4 2" xfId="375"/>
    <cellStyle name="Normale 2 2 4_monitoraggio gare" xfId="376"/>
    <cellStyle name="Normale 2 2 5" xfId="377"/>
    <cellStyle name="Normale 2 2 5 2" xfId="378"/>
    <cellStyle name="Normale 2 2 5 2 2" xfId="379"/>
    <cellStyle name="Normale 2 2 5 2_monitoraggio gare" xfId="380"/>
    <cellStyle name="Normale 2 2 5_monitoraggio gare" xfId="381"/>
    <cellStyle name="Normale 2 2 6" xfId="382"/>
    <cellStyle name="Normale 2 2 7" xfId="383"/>
    <cellStyle name="Normale 2 2 8" xfId="384"/>
    <cellStyle name="Normale 2 2 9" xfId="385"/>
    <cellStyle name="Normale 2 3" xfId="386"/>
    <cellStyle name="Normale 2 3 2" xfId="387"/>
    <cellStyle name="Normale 2 3 3" xfId="388"/>
    <cellStyle name="Normale 2 3 4" xfId="389"/>
    <cellStyle name="Normale 2 4" xfId="390"/>
    <cellStyle name="Normale 2 5" xfId="391"/>
    <cellStyle name="Normale 2 5 2" xfId="392"/>
    <cellStyle name="Normale 2 5 2 2" xfId="393"/>
    <cellStyle name="Normale 2 5 2 2 2" xfId="394"/>
    <cellStyle name="Normale 2 5 2 2_monitoraggio gare" xfId="395"/>
    <cellStyle name="Normale 2 5 2 3" xfId="396"/>
    <cellStyle name="Normale 2 5 2_monitoraggio gare" xfId="397"/>
    <cellStyle name="Normale 2 5 3" xfId="398"/>
    <cellStyle name="Normale 2 5 3 2" xfId="399"/>
    <cellStyle name="Normale 2 5 3_monitoraggio gare" xfId="400"/>
    <cellStyle name="Normale 2 5 4" xfId="401"/>
    <cellStyle name="Normale 2 5_monitoraggio gare" xfId="402"/>
    <cellStyle name="Normale 2 6" xfId="403"/>
    <cellStyle name="Normale 2 6 2" xfId="404"/>
    <cellStyle name="Normale 2 6 2 2" xfId="405"/>
    <cellStyle name="Normale 2 6 2_monitoraggio gare" xfId="406"/>
    <cellStyle name="Normale 2 6 3" xfId="407"/>
    <cellStyle name="Normale 2 6 3 2" xfId="408"/>
    <cellStyle name="Normale 2 6 3 2 2" xfId="409"/>
    <cellStyle name="Normale 2 6 3 2_monitoraggio gare" xfId="410"/>
    <cellStyle name="Normale 2 6 3_monitoraggio gare" xfId="411"/>
    <cellStyle name="Normale 2 6_monitoraggio gare" xfId="412"/>
    <cellStyle name="Normale 2 7" xfId="413"/>
    <cellStyle name="Normale 2 7 2" xfId="414"/>
    <cellStyle name="Normale 2 7_monitoraggio gare" xfId="415"/>
    <cellStyle name="Normale 2 8" xfId="416"/>
    <cellStyle name="Normale 2 9" xfId="417"/>
    <cellStyle name="Normale 2_104 23022009 Definitiva rilevazione costi del personale Ce 2007" xfId="418"/>
    <cellStyle name="Normale 20" xfId="419"/>
    <cellStyle name="Normale 21" xfId="420"/>
    <cellStyle name="Normale 22" xfId="421"/>
    <cellStyle name="Normale 23" xfId="422"/>
    <cellStyle name="Normale 24" xfId="423"/>
    <cellStyle name="Normale 24 2" xfId="424"/>
    <cellStyle name="Normale 24 3" xfId="425"/>
    <cellStyle name="Normale 24 4" xfId="426"/>
    <cellStyle name="Normale 25" xfId="427"/>
    <cellStyle name="Normale 26" xfId="428"/>
    <cellStyle name="Normale 27" xfId="429"/>
    <cellStyle name="Normale 28" xfId="430"/>
    <cellStyle name="Normale 29" xfId="431"/>
    <cellStyle name="Normale 3" xfId="432"/>
    <cellStyle name="Normale 3 2" xfId="433"/>
    <cellStyle name="Normale 3 2 2" xfId="434"/>
    <cellStyle name="Normale 3 2 2 2" xfId="435"/>
    <cellStyle name="Normale 3 2 2 2 2" xfId="436"/>
    <cellStyle name="Normale 3 2 2 2 3" xfId="437"/>
    <cellStyle name="Normale 3 2 2 2_monitoraggio gare" xfId="438"/>
    <cellStyle name="Normale 3 2 2 3" xfId="439"/>
    <cellStyle name="Normale 3 2 2 4" xfId="440"/>
    <cellStyle name="Normale 3 2 2_monitoraggio gare" xfId="441"/>
    <cellStyle name="Normale 3 2 3" xfId="442"/>
    <cellStyle name="Normale 3 2 3 2" xfId="443"/>
    <cellStyle name="Normale 3 2 3_monitoraggio gare" xfId="444"/>
    <cellStyle name="Normale 3 2 4" xfId="445"/>
    <cellStyle name="Normale 3 2_monitoraggio gare" xfId="446"/>
    <cellStyle name="Normale 3 3" xfId="447"/>
    <cellStyle name="Normale 3 4" xfId="448"/>
    <cellStyle name="Normale 3 4 2" xfId="449"/>
    <cellStyle name="Normale 3 4 2 2" xfId="450"/>
    <cellStyle name="Normale 3 4 2 2 2" xfId="451"/>
    <cellStyle name="Normale 3 4 2 2_monitoraggio gare" xfId="452"/>
    <cellStyle name="Normale 3 4 2 3" xfId="453"/>
    <cellStyle name="Normale 3 4 2_monitoraggio gare" xfId="454"/>
    <cellStyle name="Normale 3 4 3" xfId="455"/>
    <cellStyle name="Normale 3 4 3 2" xfId="456"/>
    <cellStyle name="Normale 3 4 3_monitoraggio gare" xfId="457"/>
    <cellStyle name="Normale 3 4 4" xfId="458"/>
    <cellStyle name="Normale 3 4_monitoraggio gare" xfId="459"/>
    <cellStyle name="Normale 3 5" xfId="460"/>
    <cellStyle name="Normale 3 6" xfId="461"/>
    <cellStyle name="Normale 3 7" xfId="462"/>
    <cellStyle name="Normale 3 8" xfId="463"/>
    <cellStyle name="Normale 3_CE provv" xfId="464"/>
    <cellStyle name="Normale 30" xfId="465"/>
    <cellStyle name="Normale 30 2" xfId="466"/>
    <cellStyle name="Normale 31" xfId="467"/>
    <cellStyle name="Normale 31 2" xfId="468"/>
    <cellStyle name="Normale 32" xfId="469"/>
    <cellStyle name="Normale 4" xfId="470"/>
    <cellStyle name="Normale 4 2" xfId="471"/>
    <cellStyle name="Normale 4 2 2" xfId="472"/>
    <cellStyle name="Normale 4 2 2 2" xfId="473"/>
    <cellStyle name="Normale 4 2 2_monitoraggio gare" xfId="474"/>
    <cellStyle name="Normale 4 2 3" xfId="475"/>
    <cellStyle name="Normale 4 2_monitoraggio gare" xfId="476"/>
    <cellStyle name="Normale 4 3" xfId="477"/>
    <cellStyle name="Normale 4 3 2" xfId="478"/>
    <cellStyle name="Normale 4 3_monitoraggio gare" xfId="479"/>
    <cellStyle name="Normale 4 4" xfId="480"/>
    <cellStyle name="Normale 4 5" xfId="481"/>
    <cellStyle name="Normale 4 6" xfId="482"/>
    <cellStyle name="Normale 5" xfId="483"/>
    <cellStyle name="Normale 5 2" xfId="484"/>
    <cellStyle name="Normale 5 2 2" xfId="485"/>
    <cellStyle name="Normale 5 2 3" xfId="486"/>
    <cellStyle name="Normale 5 2 4" xfId="487"/>
    <cellStyle name="Normale 5 3" xfId="488"/>
    <cellStyle name="Normale 5 4" xfId="489"/>
    <cellStyle name="Normale 5 5" xfId="490"/>
    <cellStyle name="Normale 5_CE IV trim 2011-collegato-fg lavoro" xfId="491"/>
    <cellStyle name="Normale 6" xfId="492"/>
    <cellStyle name="Normale 6 2" xfId="493"/>
    <cellStyle name="Normale 6 3" xfId="494"/>
    <cellStyle name="Normale 6 3 2" xfId="495"/>
    <cellStyle name="Normale 6 4" xfId="496"/>
    <cellStyle name="Normale 6 5" xfId="497"/>
    <cellStyle name="Normale 7" xfId="498"/>
    <cellStyle name="Normale 7 2" xfId="499"/>
    <cellStyle name="Normale 7 2 2" xfId="500"/>
    <cellStyle name="Normale 7 2 2 2" xfId="501"/>
    <cellStyle name="Normale 7 2 2_monitoraggio gare" xfId="502"/>
    <cellStyle name="Normale 7 2 3" xfId="503"/>
    <cellStyle name="Normale 7 2_monitoraggio gare" xfId="504"/>
    <cellStyle name="Normale 7 3" xfId="505"/>
    <cellStyle name="Normale 7 3 2" xfId="506"/>
    <cellStyle name="Normale 7 3_monitoraggio gare" xfId="507"/>
    <cellStyle name="Normale 7 4" xfId="508"/>
    <cellStyle name="Normale 8" xfId="509"/>
    <cellStyle name="Normale 8 2" xfId="510"/>
    <cellStyle name="Normale 9" xfId="511"/>
    <cellStyle name="Normale 9 2" xfId="512"/>
    <cellStyle name="Normale 9 2 2" xfId="513"/>
    <cellStyle name="Normale 9 2 2 2" xfId="514"/>
    <cellStyle name="Normale 9 2 2 2 2" xfId="515"/>
    <cellStyle name="Normale 9 2 2 2_monitoraggio gare" xfId="516"/>
    <cellStyle name="Normale 9 2 2 3" xfId="517"/>
    <cellStyle name="Normale 9 2 2_monitoraggio gare" xfId="518"/>
    <cellStyle name="Normale 9 2 3" xfId="519"/>
    <cellStyle name="Normale 9 2 3 2" xfId="520"/>
    <cellStyle name="Normale 9 2 3_monitoraggio gare" xfId="521"/>
    <cellStyle name="Normale 9 2 4" xfId="522"/>
    <cellStyle name="Normale 9 2_monitoraggio gare" xfId="523"/>
    <cellStyle name="Normale 9 3" xfId="524"/>
    <cellStyle name="Normale 9 3 2" xfId="525"/>
    <cellStyle name="Normale 9 3 2 2" xfId="526"/>
    <cellStyle name="Normale 9 3 2_monitoraggio gare" xfId="527"/>
    <cellStyle name="Normale 9 3 3" xfId="528"/>
    <cellStyle name="Normale 9 3_monitoraggio gare" xfId="529"/>
    <cellStyle name="Normale 9 4" xfId="530"/>
    <cellStyle name="Normale 9 4 2" xfId="531"/>
    <cellStyle name="Normale 9 4_monitoraggio gare" xfId="532"/>
    <cellStyle name="Normale 9 5" xfId="533"/>
    <cellStyle name="Nota 2" xfId="534"/>
    <cellStyle name="Nota 3" xfId="535"/>
    <cellStyle name="Note 2" xfId="536"/>
    <cellStyle name="Note 2 2" xfId="537"/>
    <cellStyle name="Note 2 2 2" xfId="538"/>
    <cellStyle name="Note 2 2 2 2" xfId="539"/>
    <cellStyle name="Note 2 2 3" xfId="540"/>
    <cellStyle name="Note 2 3" xfId="541"/>
    <cellStyle name="Note 2 3 2" xfId="542"/>
    <cellStyle name="Note 2 4" xfId="543"/>
    <cellStyle name="Nuovo" xfId="544"/>
    <cellStyle name="Output 2" xfId="545"/>
    <cellStyle name="Output 3" xfId="546"/>
    <cellStyle name="Percent (,0)" xfId="547"/>
    <cellStyle name="Percent (,00)" xfId="548"/>
    <cellStyle name="Percent (,0000)" xfId="549"/>
    <cellStyle name="Percent 2" xfId="550"/>
    <cellStyle name="Percent 2 2" xfId="551"/>
    <cellStyle name="Percent 2 3" xfId="552"/>
    <cellStyle name="Percent 2 4" xfId="553"/>
    <cellStyle name="Percent 3" xfId="554"/>
    <cellStyle name="Percent 3 2" xfId="555"/>
    <cellStyle name="Percent 3 2 2" xfId="556"/>
    <cellStyle name="Percent 3 2 2 2" xfId="557"/>
    <cellStyle name="Percent 3 2 3" xfId="558"/>
    <cellStyle name="Percent 3 3" xfId="559"/>
    <cellStyle name="Percent 3 3 2" xfId="560"/>
    <cellStyle name="Percent 3 4" xfId="561"/>
    <cellStyle name="Percent 4" xfId="562"/>
    <cellStyle name="Percent 5" xfId="563"/>
    <cellStyle name="Percent 6" xfId="564"/>
    <cellStyle name="Percent 7" xfId="565"/>
    <cellStyle name="Percent 8" xfId="566"/>
    <cellStyle name="Percentuale" xfId="2" builtinId="5"/>
    <cellStyle name="Percentuale (0,00%)" xfId="567"/>
    <cellStyle name="Percentuale 10" xfId="568"/>
    <cellStyle name="Percentuale 11" xfId="569"/>
    <cellStyle name="Percentuale 12" xfId="570"/>
    <cellStyle name="Percentuale 13" xfId="571"/>
    <cellStyle name="Percentuale 14" xfId="572"/>
    <cellStyle name="Percentuale 2" xfId="573"/>
    <cellStyle name="Percentuale 2 10" xfId="574"/>
    <cellStyle name="Percentuale 2 11" xfId="575"/>
    <cellStyle name="Percentuale 2 2" xfId="576"/>
    <cellStyle name="Percentuale 2 2 2" xfId="577"/>
    <cellStyle name="Percentuale 2 2 3" xfId="578"/>
    <cellStyle name="Percentuale 2 3" xfId="579"/>
    <cellStyle name="Percentuale 2 4" xfId="580"/>
    <cellStyle name="Percentuale 2 5" xfId="581"/>
    <cellStyle name="Percentuale 2 6" xfId="582"/>
    <cellStyle name="Percentuale 2 7" xfId="583"/>
    <cellStyle name="Percentuale 2 8" xfId="584"/>
    <cellStyle name="Percentuale 2 9" xfId="585"/>
    <cellStyle name="Percentuale 3" xfId="586"/>
    <cellStyle name="Percentuale 3 2" xfId="587"/>
    <cellStyle name="Percentuale 3 3" xfId="588"/>
    <cellStyle name="Percentuale 3 4" xfId="589"/>
    <cellStyle name="Percentuale 4" xfId="590"/>
    <cellStyle name="Percentuale 4 2" xfId="591"/>
    <cellStyle name="Percentuale 5" xfId="592"/>
    <cellStyle name="Percentuale 5 2" xfId="593"/>
    <cellStyle name="Percentuale 5 2 2" xfId="594"/>
    <cellStyle name="Percentuale 5 2 2 2" xfId="595"/>
    <cellStyle name="Percentuale 5 2 2 2 2" xfId="596"/>
    <cellStyle name="Percentuale 5 2 2 3" xfId="597"/>
    <cellStyle name="Percentuale 5 2 3" xfId="598"/>
    <cellStyle name="Percentuale 5 2 3 2" xfId="599"/>
    <cellStyle name="Percentuale 5 2 4" xfId="600"/>
    <cellStyle name="Percentuale 5 3" xfId="601"/>
    <cellStyle name="Percentuale 5 3 2" xfId="602"/>
    <cellStyle name="Percentuale 5 3 2 2" xfId="603"/>
    <cellStyle name="Percentuale 5 3 3" xfId="604"/>
    <cellStyle name="Percentuale 5 4" xfId="605"/>
    <cellStyle name="Percentuale 5 4 2" xfId="606"/>
    <cellStyle name="Percentuale 5 5" xfId="607"/>
    <cellStyle name="Percentuale 6" xfId="608"/>
    <cellStyle name="Percentuale 6 2" xfId="609"/>
    <cellStyle name="Percentuale 6 2 2" xfId="610"/>
    <cellStyle name="Percentuale 6 2 2 2" xfId="611"/>
    <cellStyle name="Percentuale 6 2 3" xfId="612"/>
    <cellStyle name="Percentuale 6 3" xfId="613"/>
    <cellStyle name="Percentuale 6 3 2" xfId="614"/>
    <cellStyle name="Percentuale 6 4" xfId="615"/>
    <cellStyle name="Percentuale 7" xfId="616"/>
    <cellStyle name="Percentuale 8" xfId="617"/>
    <cellStyle name="Percentuale 9" xfId="618"/>
    <cellStyle name="Ratio" xfId="619"/>
    <cellStyle name="Result" xfId="620"/>
    <cellStyle name="Result2" xfId="621"/>
    <cellStyle name="S7" xfId="622"/>
    <cellStyle name="S8" xfId="623"/>
    <cellStyle name="S9" xfId="624"/>
    <cellStyle name="SAS FM Row drillable header" xfId="625"/>
    <cellStyle name="SAS FM Row drillable header 10" xfId="626"/>
    <cellStyle name="SAS FM Row drillable header 10 2" xfId="627"/>
    <cellStyle name="SAS FM Row drillable header 10 2 2" xfId="628"/>
    <cellStyle name="SAS FM Row drillable header 10 2 2 2" xfId="629"/>
    <cellStyle name="SAS FM Row drillable header 10 2 3" xfId="630"/>
    <cellStyle name="SAS FM Row drillable header 10 3" xfId="631"/>
    <cellStyle name="SAS FM Row drillable header 10 3 2" xfId="632"/>
    <cellStyle name="SAS FM Row drillable header 10 4" xfId="633"/>
    <cellStyle name="SAS FM Row drillable header 10 4 2" xfId="634"/>
    <cellStyle name="SAS FM Row drillable header 10 5" xfId="635"/>
    <cellStyle name="SAS FM Row drillable header 11" xfId="636"/>
    <cellStyle name="SAS FM Row drillable header 11 2" xfId="637"/>
    <cellStyle name="SAS FM Row drillable header 11 2 2" xfId="638"/>
    <cellStyle name="SAS FM Row drillable header 11 3" xfId="639"/>
    <cellStyle name="SAS FM Row drillable header 11 4" xfId="640"/>
    <cellStyle name="SAS FM Row drillable header 2" xfId="641"/>
    <cellStyle name="SAS FM Row drillable header 2 2" xfId="642"/>
    <cellStyle name="SAS FM Row drillable header 2 2 2" xfId="643"/>
    <cellStyle name="SAS FM Row drillable header 2 2 2 2" xfId="644"/>
    <cellStyle name="SAS FM Row drillable header 2 2 3" xfId="645"/>
    <cellStyle name="SAS FM Row drillable header 2 2 4" xfId="646"/>
    <cellStyle name="SAS FM Row drillable header 2 3" xfId="647"/>
    <cellStyle name="SAS FM Row drillable header 2 3 2" xfId="648"/>
    <cellStyle name="SAS FM Row drillable header 2 3 2 2" xfId="649"/>
    <cellStyle name="SAS FM Row drillable header 2 3 3" xfId="650"/>
    <cellStyle name="SAS FM Row drillable header 2 4" xfId="651"/>
    <cellStyle name="SAS FM Row drillable header 2 4 2" xfId="652"/>
    <cellStyle name="SAS FM Row drillable header 2 5" xfId="653"/>
    <cellStyle name="SAS FM Row drillable header 3" xfId="654"/>
    <cellStyle name="SAS FM Row drillable header 3 2" xfId="655"/>
    <cellStyle name="SAS FM Row drillable header 3 2 2" xfId="656"/>
    <cellStyle name="SAS FM Row drillable header 3 2 2 2" xfId="657"/>
    <cellStyle name="SAS FM Row drillable header 3 2 3" xfId="658"/>
    <cellStyle name="SAS FM Row drillable header 3 2 4" xfId="659"/>
    <cellStyle name="SAS FM Row drillable header 3 3" xfId="660"/>
    <cellStyle name="SAS FM Row drillable header 3 3 2" xfId="661"/>
    <cellStyle name="SAS FM Row drillable header 3 3 2 2" xfId="662"/>
    <cellStyle name="SAS FM Row drillable header 3 3 3" xfId="663"/>
    <cellStyle name="SAS FM Row drillable header 3 4" xfId="664"/>
    <cellStyle name="SAS FM Row drillable header 3 4 2" xfId="665"/>
    <cellStyle name="SAS FM Row drillable header 3 5" xfId="666"/>
    <cellStyle name="SAS FM Row drillable header 4" xfId="667"/>
    <cellStyle name="SAS FM Row drillable header 4 2" xfId="668"/>
    <cellStyle name="SAS FM Row drillable header 4 2 2" xfId="669"/>
    <cellStyle name="SAS FM Row drillable header 4 2 2 2" xfId="670"/>
    <cellStyle name="SAS FM Row drillable header 4 2 3" xfId="671"/>
    <cellStyle name="SAS FM Row drillable header 4 2 4" xfId="672"/>
    <cellStyle name="SAS FM Row drillable header 4 3" xfId="673"/>
    <cellStyle name="SAS FM Row drillable header 4 3 2" xfId="674"/>
    <cellStyle name="SAS FM Row drillable header 4 3 2 2" xfId="675"/>
    <cellStyle name="SAS FM Row drillable header 4 3 3" xfId="676"/>
    <cellStyle name="SAS FM Row drillable header 4 4" xfId="677"/>
    <cellStyle name="SAS FM Row drillable header 4 4 2" xfId="678"/>
    <cellStyle name="SAS FM Row drillable header 4 5" xfId="679"/>
    <cellStyle name="SAS FM Row drillable header 5" xfId="680"/>
    <cellStyle name="SAS FM Row drillable header 5 2" xfId="681"/>
    <cellStyle name="SAS FM Row drillable header 5 2 2" xfId="682"/>
    <cellStyle name="SAS FM Row drillable header 5 2 2 2" xfId="683"/>
    <cellStyle name="SAS FM Row drillable header 5 2 3" xfId="684"/>
    <cellStyle name="SAS FM Row drillable header 5 2 4" xfId="685"/>
    <cellStyle name="SAS FM Row drillable header 5 3" xfId="686"/>
    <cellStyle name="SAS FM Row drillable header 5 3 2" xfId="687"/>
    <cellStyle name="SAS FM Row drillable header 5 3 2 2" xfId="688"/>
    <cellStyle name="SAS FM Row drillable header 5 3 3" xfId="689"/>
    <cellStyle name="SAS FM Row drillable header 5 4" xfId="690"/>
    <cellStyle name="SAS FM Row drillable header 5 4 2" xfId="691"/>
    <cellStyle name="SAS FM Row drillable header 5 5" xfId="692"/>
    <cellStyle name="SAS FM Row drillable header 6" xfId="693"/>
    <cellStyle name="SAS FM Row drillable header 6 2" xfId="694"/>
    <cellStyle name="SAS FM Row drillable header 6 2 2" xfId="695"/>
    <cellStyle name="SAS FM Row drillable header 6 2 2 2" xfId="696"/>
    <cellStyle name="SAS FM Row drillable header 6 2 3" xfId="697"/>
    <cellStyle name="SAS FM Row drillable header 6 2 4" xfId="698"/>
    <cellStyle name="SAS FM Row drillable header 6 3" xfId="699"/>
    <cellStyle name="SAS FM Row drillable header 6 3 2" xfId="700"/>
    <cellStyle name="SAS FM Row drillable header 6 3 2 2" xfId="701"/>
    <cellStyle name="SAS FM Row drillable header 6 3 3" xfId="702"/>
    <cellStyle name="SAS FM Row drillable header 6 4" xfId="703"/>
    <cellStyle name="SAS FM Row drillable header 6 4 2" xfId="704"/>
    <cellStyle name="SAS FM Row drillable header 6 5" xfId="705"/>
    <cellStyle name="SAS FM Row drillable header 7" xfId="706"/>
    <cellStyle name="SAS FM Row drillable header 7 2" xfId="707"/>
    <cellStyle name="SAS FM Row drillable header 7 2 2" xfId="708"/>
    <cellStyle name="SAS FM Row drillable header 7 2 2 2" xfId="709"/>
    <cellStyle name="SAS FM Row drillable header 7 2 3" xfId="710"/>
    <cellStyle name="SAS FM Row drillable header 7 2 4" xfId="711"/>
    <cellStyle name="SAS FM Row drillable header 7 3" xfId="712"/>
    <cellStyle name="SAS FM Row drillable header 7 3 2" xfId="713"/>
    <cellStyle name="SAS FM Row drillable header 7 4" xfId="714"/>
    <cellStyle name="SAS FM Row drillable header 8" xfId="715"/>
    <cellStyle name="SAS FM Row drillable header 8 2" xfId="716"/>
    <cellStyle name="SAS FM Row drillable header 8 2 2" xfId="717"/>
    <cellStyle name="SAS FM Row drillable header 8 2 2 2" xfId="718"/>
    <cellStyle name="SAS FM Row drillable header 8 2 3" xfId="719"/>
    <cellStyle name="SAS FM Row drillable header 8 2 4" xfId="720"/>
    <cellStyle name="SAS FM Row drillable header 8 3" xfId="721"/>
    <cellStyle name="SAS FM Row drillable header 8 3 2" xfId="722"/>
    <cellStyle name="SAS FM Row drillable header 8 3 2 2" xfId="723"/>
    <cellStyle name="SAS FM Row drillable header 8 3 3" xfId="724"/>
    <cellStyle name="SAS FM Row drillable header 8 4" xfId="725"/>
    <cellStyle name="SAS FM Row drillable header 8 4 2" xfId="726"/>
    <cellStyle name="SAS FM Row drillable header 8 5" xfId="727"/>
    <cellStyle name="SAS FM Row drillable header 9" xfId="728"/>
    <cellStyle name="SAS FM Row drillable header 9 2" xfId="729"/>
    <cellStyle name="SAS FM Row drillable header 9 2 2" xfId="730"/>
    <cellStyle name="SAS FM Row drillable header 9 2 2 2" xfId="731"/>
    <cellStyle name="SAS FM Row drillable header 9 2 3" xfId="732"/>
    <cellStyle name="SAS FM Row drillable header 9 2 4" xfId="733"/>
    <cellStyle name="SAS FM Row drillable header 9 3" xfId="734"/>
    <cellStyle name="SAS FM Row drillable header 9 3 2" xfId="735"/>
    <cellStyle name="SAS FM Row drillable header 9 3 2 2" xfId="736"/>
    <cellStyle name="SAS FM Row drillable header 9 3 3" xfId="737"/>
    <cellStyle name="SAS FM Row drillable header 9 4" xfId="738"/>
    <cellStyle name="SAS FM Row drillable header 9 4 2" xfId="739"/>
    <cellStyle name="SAS FM Row drillable header 9 5" xfId="740"/>
    <cellStyle name="SAS FM Row header" xfId="741"/>
    <cellStyle name="SAS FM Row header 10" xfId="742"/>
    <cellStyle name="SAS FM Row header 10 2" xfId="743"/>
    <cellStyle name="SAS FM Row header 10 2 2" xfId="744"/>
    <cellStyle name="SAS FM Row header 10 2 2 2" xfId="745"/>
    <cellStyle name="SAS FM Row header 10 2 3" xfId="746"/>
    <cellStyle name="SAS FM Row header 10 3" xfId="747"/>
    <cellStyle name="SAS FM Row header 10 3 2" xfId="748"/>
    <cellStyle name="SAS FM Row header 10 4" xfId="749"/>
    <cellStyle name="SAS FM Row header 10 4 2" xfId="750"/>
    <cellStyle name="SAS FM Row header 10 5" xfId="751"/>
    <cellStyle name="SAS FM Row header 11" xfId="752"/>
    <cellStyle name="SAS FM Row header 11 2" xfId="753"/>
    <cellStyle name="SAS FM Row header 11 2 2" xfId="754"/>
    <cellStyle name="SAS FM Row header 11 3" xfId="755"/>
    <cellStyle name="SAS FM Row header 11 4" xfId="756"/>
    <cellStyle name="SAS FM Row header 2" xfId="757"/>
    <cellStyle name="SAS FM Row header 2 2" xfId="758"/>
    <cellStyle name="SAS FM Row header 2 2 2" xfId="759"/>
    <cellStyle name="SAS FM Row header 2 2 2 2" xfId="760"/>
    <cellStyle name="SAS FM Row header 2 2 3" xfId="761"/>
    <cellStyle name="SAS FM Row header 2 2 4" xfId="762"/>
    <cellStyle name="SAS FM Row header 2 3" xfId="763"/>
    <cellStyle name="SAS FM Row header 2 3 2" xfId="764"/>
    <cellStyle name="SAS FM Row header 2 3 2 2" xfId="765"/>
    <cellStyle name="SAS FM Row header 2 3 3" xfId="766"/>
    <cellStyle name="SAS FM Row header 2 4" xfId="767"/>
    <cellStyle name="SAS FM Row header 2 4 2" xfId="768"/>
    <cellStyle name="SAS FM Row header 2 5" xfId="769"/>
    <cellStyle name="SAS FM Row header 3" xfId="770"/>
    <cellStyle name="SAS FM Row header 3 2" xfId="771"/>
    <cellStyle name="SAS FM Row header 3 2 2" xfId="772"/>
    <cellStyle name="SAS FM Row header 3 2 2 2" xfId="773"/>
    <cellStyle name="SAS FM Row header 3 2 3" xfId="774"/>
    <cellStyle name="SAS FM Row header 3 2 4" xfId="775"/>
    <cellStyle name="SAS FM Row header 3 3" xfId="776"/>
    <cellStyle name="SAS FM Row header 3 3 2" xfId="777"/>
    <cellStyle name="SAS FM Row header 3 3 2 2" xfId="778"/>
    <cellStyle name="SAS FM Row header 3 3 3" xfId="779"/>
    <cellStyle name="SAS FM Row header 3 4" xfId="780"/>
    <cellStyle name="SAS FM Row header 3 4 2" xfId="781"/>
    <cellStyle name="SAS FM Row header 3 5" xfId="782"/>
    <cellStyle name="SAS FM Row header 4" xfId="783"/>
    <cellStyle name="SAS FM Row header 4 2" xfId="784"/>
    <cellStyle name="SAS FM Row header 4 2 2" xfId="785"/>
    <cellStyle name="SAS FM Row header 4 2 2 2" xfId="786"/>
    <cellStyle name="SAS FM Row header 4 2 3" xfId="787"/>
    <cellStyle name="SAS FM Row header 4 2 4" xfId="788"/>
    <cellStyle name="SAS FM Row header 4 3" xfId="789"/>
    <cellStyle name="SAS FM Row header 4 3 2" xfId="790"/>
    <cellStyle name="SAS FM Row header 4 3 2 2" xfId="791"/>
    <cellStyle name="SAS FM Row header 4 3 3" xfId="792"/>
    <cellStyle name="SAS FM Row header 4 4" xfId="793"/>
    <cellStyle name="SAS FM Row header 4 4 2" xfId="794"/>
    <cellStyle name="SAS FM Row header 4 5" xfId="795"/>
    <cellStyle name="SAS FM Row header 5" xfId="796"/>
    <cellStyle name="SAS FM Row header 5 2" xfId="797"/>
    <cellStyle name="SAS FM Row header 5 2 2" xfId="798"/>
    <cellStyle name="SAS FM Row header 5 2 2 2" xfId="799"/>
    <cellStyle name="SAS FM Row header 5 2 3" xfId="800"/>
    <cellStyle name="SAS FM Row header 5 2 4" xfId="801"/>
    <cellStyle name="SAS FM Row header 5 3" xfId="802"/>
    <cellStyle name="SAS FM Row header 5 3 2" xfId="803"/>
    <cellStyle name="SAS FM Row header 5 3 2 2" xfId="804"/>
    <cellStyle name="SAS FM Row header 5 3 3" xfId="805"/>
    <cellStyle name="SAS FM Row header 5 4" xfId="806"/>
    <cellStyle name="SAS FM Row header 5 4 2" xfId="807"/>
    <cellStyle name="SAS FM Row header 5 5" xfId="808"/>
    <cellStyle name="SAS FM Row header 6" xfId="809"/>
    <cellStyle name="SAS FM Row header 6 2" xfId="810"/>
    <cellStyle name="SAS FM Row header 6 2 2" xfId="811"/>
    <cellStyle name="SAS FM Row header 6 2 2 2" xfId="812"/>
    <cellStyle name="SAS FM Row header 6 2 3" xfId="813"/>
    <cellStyle name="SAS FM Row header 6 2 4" xfId="814"/>
    <cellStyle name="SAS FM Row header 6 3" xfId="815"/>
    <cellStyle name="SAS FM Row header 6 3 2" xfId="816"/>
    <cellStyle name="SAS FM Row header 6 3 2 2" xfId="817"/>
    <cellStyle name="SAS FM Row header 6 3 3" xfId="818"/>
    <cellStyle name="SAS FM Row header 6 4" xfId="819"/>
    <cellStyle name="SAS FM Row header 6 4 2" xfId="820"/>
    <cellStyle name="SAS FM Row header 6 5" xfId="821"/>
    <cellStyle name="SAS FM Row header 7" xfId="822"/>
    <cellStyle name="SAS FM Row header 7 2" xfId="823"/>
    <cellStyle name="SAS FM Row header 7 2 2" xfId="824"/>
    <cellStyle name="SAS FM Row header 7 2 2 2" xfId="825"/>
    <cellStyle name="SAS FM Row header 7 2 3" xfId="826"/>
    <cellStyle name="SAS FM Row header 7 2 4" xfId="827"/>
    <cellStyle name="SAS FM Row header 7 3" xfId="828"/>
    <cellStyle name="SAS FM Row header 7 3 2" xfId="829"/>
    <cellStyle name="SAS FM Row header 7 4" xfId="830"/>
    <cellStyle name="SAS FM Row header 8" xfId="831"/>
    <cellStyle name="SAS FM Row header 8 2" xfId="832"/>
    <cellStyle name="SAS FM Row header 8 2 2" xfId="833"/>
    <cellStyle name="SAS FM Row header 8 2 2 2" xfId="834"/>
    <cellStyle name="SAS FM Row header 8 2 3" xfId="835"/>
    <cellStyle name="SAS FM Row header 8 2 4" xfId="836"/>
    <cellStyle name="SAS FM Row header 8 3" xfId="837"/>
    <cellStyle name="SAS FM Row header 8 3 2" xfId="838"/>
    <cellStyle name="SAS FM Row header 8 3 2 2" xfId="839"/>
    <cellStyle name="SAS FM Row header 8 3 3" xfId="840"/>
    <cellStyle name="SAS FM Row header 8 4" xfId="841"/>
    <cellStyle name="SAS FM Row header 8 4 2" xfId="842"/>
    <cellStyle name="SAS FM Row header 8 5" xfId="843"/>
    <cellStyle name="SAS FM Row header 9" xfId="844"/>
    <cellStyle name="SAS FM Row header 9 2" xfId="845"/>
    <cellStyle name="SAS FM Row header 9 2 2" xfId="846"/>
    <cellStyle name="SAS FM Row header 9 2 2 2" xfId="847"/>
    <cellStyle name="SAS FM Row header 9 2 3" xfId="848"/>
    <cellStyle name="SAS FM Row header 9 2 4" xfId="849"/>
    <cellStyle name="SAS FM Row header 9 3" xfId="850"/>
    <cellStyle name="SAS FM Row header 9 3 2" xfId="851"/>
    <cellStyle name="SAS FM Row header 9 3 2 2" xfId="852"/>
    <cellStyle name="SAS FM Row header 9 3 3" xfId="853"/>
    <cellStyle name="SAS FM Row header 9 4" xfId="854"/>
    <cellStyle name="SAS FM Row header 9 4 2" xfId="855"/>
    <cellStyle name="SAS FM Row header 9 5" xfId="856"/>
    <cellStyle name="Stile 1" xfId="857"/>
    <cellStyle name="Testo avviso 2" xfId="858"/>
    <cellStyle name="Testo descrittivo 2" xfId="859"/>
    <cellStyle name="Times 10" xfId="860"/>
    <cellStyle name="Titolo 1 2" xfId="861"/>
    <cellStyle name="Titolo 2 2" xfId="862"/>
    <cellStyle name="Titolo 3 2" xfId="863"/>
    <cellStyle name="Titolo 4 2" xfId="864"/>
    <cellStyle name="Titolo 5" xfId="865"/>
    <cellStyle name="Totale 2" xfId="866"/>
    <cellStyle name="Valore non valido 2" xfId="867"/>
    <cellStyle name="Valore non valido 3" xfId="868"/>
    <cellStyle name="Valore valido 2" xfId="869"/>
    <cellStyle name="Valore valido 3" xfId="870"/>
    <cellStyle name="Valuta (0)_ FILE PROVA" xfId="871"/>
    <cellStyle name="Valuta [0] 2" xfId="872"/>
    <cellStyle name="Valuta [0] 3" xfId="873"/>
    <cellStyle name="Valuta 2" xfId="874"/>
    <cellStyle name="Valuta 2 2" xfId="875"/>
    <cellStyle name="Valuta 2 3" xfId="876"/>
    <cellStyle name="Valuta 3" xfId="877"/>
    <cellStyle name="Valuta 3 2" xfId="878"/>
    <cellStyle name="Valuta 3 3" xfId="879"/>
    <cellStyle name="Valuta 4" xfId="880"/>
    <cellStyle name="Valuta 4 2" xfId="881"/>
    <cellStyle name="Valuta 4 3" xfId="882"/>
    <cellStyle name="Valuta 5" xfId="8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externalLink" Target="externalLinks/externalLink3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pc\IMPOST~1\Temp\Rar$DI00.328\Documents%20and%20Settings\Administrator\Documenti\Andrea%20Cammareri\Previsionale%202010\LAVORO\2008\NA%202\NA%202%20%20I%20TRIM.%20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bruneo\Desktop\Modello_riunione_16_ottobre\Analisi_ST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cuments%20and%20Settings\pc%20one\Desktop\FEBBRAIO%202010%20TABELLE%20D.%201.2%20INVIATE%20DALLE%20AZIENDE\ASP%204\104%20dopo%20rilievi%20scritti\Consuntivo%202008%20Tab%20D12%20Modificat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cuments%20and%20Settings\spaladini\Desktop\Documents%20and%20Settings\Ialuna\Documenti\ASL%20CT3\2006\Contabilit&#224;%20analitica\Consuntivi\2005\Per%20Macrostruttura\Repor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mmo_1\Cesare%20frattura%20braccio\dati%20assessorato\4%20TRIM%20DE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cuments%20and%20Settings\spaladini\Desktop\Documenti\Archivi%20Excel\Contabilit&#224;%20Economica\2002\Ce-Flussi\BilEconomic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le%20cesare%20vecchio%20pc\Desktop\Nuova%20cartella%20(6)\Tabella_D.1.2_2009%20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cuments%20and%20Settings\spaladini\Desktop\Documents%20and%20Settings\Ialuna\Documenti\ASL%20CT3\2006\Reporting\Reportistica\2006\1&#176;%20semestre\C&amp;L\BRINDISI\BILANCI\REPA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VIATI%20DA%20AZIENDE\207\I%20TRIM.2010\Prospetto%20Gennaio%20Marzo%202010%20A.S.P.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3143\Desktop\Prospetti%20di%20verifica%201&#176;%20trimestre%202011%20Carmel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Franco\2001\clienti\Project%20Hunter\Project%20Hunter%20stand%20alon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pc\IMPOST~1\Temp\Rar$DI00.328\3&#176;%20CE%202009%20Dati%20Aziende\Documents%20and%20Settings\spaladini\Local%20Settings\Temporary%20Internet%20Files\OLK38\Documents%20and%20Settings\Ialuna\Documenti\ASL%20CT3\2006\Contabilit&#224;%20analitica\Consun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wnloads\4%20-%20NEW_2008_TabellaD12_Vers.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Rendiconti%20importat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Newc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ilippi\modello%20prev\Schema%202\Schema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\Assegnazione\2008\2007\Integrazione%202007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cumenti\Bilancio\MIN%20SAL%202006\analisi%20CE%202006\LA_analisi_2003%20v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paladini\Desktop\Pianificazione\kick%20off\Steering%20Committee_20110419\Tracciato%20personale_20110404%20v0.2_sp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cuments%20and%20Settings\Preload\Desktop\Modello%20%20D.1.2%20MODELLOCE17APR2009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CIVICO\QUADRATURA_927\Quadratura_GEN_GIUGNO_1&#176;SEMESTRE\TAB_E_01_Primo_Semestre_v.0.6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cumenti\My%20documents_RS\Sicilia_Analisi%20scostamenti\2009\4&#176;trimestre\Documents%20and%20Settings\scivaa1\Desktop\tariffario%20base%20Trento_A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Anagrafica CRIL"/>
      <sheetName val="Indice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_resid_semiresid"/>
      <sheetName val="PVT_STS_resid_semiresid"/>
      <sheetName val="Popolazione"/>
      <sheetName val="Tariffe"/>
      <sheetName val="DB_RIA_11"/>
      <sheetName val="DB_STS_24"/>
      <sheetName val="Bench"/>
      <sheetName val="Con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Totale</v>
          </cell>
        </row>
        <row r="2">
          <cell r="A2" t="str">
            <v>Sociosanitario</v>
          </cell>
        </row>
        <row r="3">
          <cell r="A3" t="str">
            <v>Ex-art.26</v>
          </cell>
        </row>
        <row r="4">
          <cell r="A4" t="str">
            <v>Psichiatria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  <sheetName val="Foglio1"/>
    </sheetNames>
    <sheetDataSet>
      <sheetData sheetId="0">
        <row r="4">
          <cell r="A4" t="str">
            <v>-</v>
          </cell>
          <cell r="B4" t="str">
            <v>-</v>
          </cell>
          <cell r="D4" t="str">
            <v xml:space="preserve"> -</v>
          </cell>
          <cell r="F4" t="str">
            <v xml:space="preserve">   -</v>
          </cell>
          <cell r="G4" t="str">
            <v xml:space="preserve">- </v>
          </cell>
          <cell r="H4" t="str">
            <v>-</v>
          </cell>
        </row>
        <row r="5">
          <cell r="A5" t="str">
            <v>101</v>
          </cell>
          <cell r="B5" t="str">
            <v>AUSL</v>
          </cell>
          <cell r="C5" t="str">
            <v>n. 1</v>
          </cell>
          <cell r="D5" t="str">
            <v>Agrigento</v>
          </cell>
          <cell r="F5" t="str">
            <v>Azienda Unità Sanitaria Locale n. 1 di Agrigento</v>
          </cell>
          <cell r="G5" t="str">
            <v>AUSL n. 1</v>
          </cell>
          <cell r="H5" t="str">
            <v>Azienda Unità Sanitaria Locale n. 1 di Agrigento</v>
          </cell>
        </row>
        <row r="6">
          <cell r="A6" t="str">
            <v>102</v>
          </cell>
          <cell r="B6" t="str">
            <v>AUSL</v>
          </cell>
          <cell r="C6" t="str">
            <v>n. 2</v>
          </cell>
          <cell r="D6" t="str">
            <v>Caltanissetta</v>
          </cell>
          <cell r="E6" t="str">
            <v>CL</v>
          </cell>
          <cell r="F6" t="str">
            <v>Azienda Unità Sanitaria Locale n. 2 di Caltanissetta</v>
          </cell>
          <cell r="G6" t="str">
            <v>AUSL n. 2</v>
          </cell>
          <cell r="H6" t="str">
            <v>Azienda Unità Sanitaria Locale n. 2 di Caltanissetta</v>
          </cell>
        </row>
        <row r="7">
          <cell r="A7" t="str">
            <v>103</v>
          </cell>
          <cell r="B7" t="str">
            <v>AUSL</v>
          </cell>
          <cell r="C7" t="str">
            <v>n. 3</v>
          </cell>
          <cell r="D7" t="str">
            <v>Catania</v>
          </cell>
          <cell r="E7" t="str">
            <v>CT</v>
          </cell>
          <cell r="F7" t="str">
            <v>Azienda Unità Sanitaria Locale n. 3 di Catania</v>
          </cell>
          <cell r="G7" t="str">
            <v>AUSL n. 3</v>
          </cell>
          <cell r="H7" t="str">
            <v>Azienda Unità Sanitaria Locale n. 3 di Catania</v>
          </cell>
        </row>
        <row r="8">
          <cell r="A8" t="str">
            <v>104</v>
          </cell>
          <cell r="B8" t="str">
            <v>AUSL</v>
          </cell>
          <cell r="C8" t="str">
            <v>n. 4</v>
          </cell>
          <cell r="D8" t="str">
            <v>Enna</v>
          </cell>
          <cell r="E8" t="str">
            <v>EN</v>
          </cell>
          <cell r="F8" t="str">
            <v>Azienda Unità Sanitaria Locale n. 4 di Enna</v>
          </cell>
          <cell r="G8" t="str">
            <v>AUSL n. 4</v>
          </cell>
          <cell r="H8" t="str">
            <v>Azienda Unità Sanitaria Locale n. 4 di Enna</v>
          </cell>
        </row>
        <row r="9">
          <cell r="A9" t="str">
            <v>105</v>
          </cell>
          <cell r="B9" t="str">
            <v>AUSL</v>
          </cell>
          <cell r="C9" t="str">
            <v>n. 5</v>
          </cell>
          <cell r="D9" t="str">
            <v>Messina</v>
          </cell>
          <cell r="E9" t="str">
            <v>ME</v>
          </cell>
          <cell r="F9" t="str">
            <v>Azienda Unità Sanitaria Locale n. 5 di Messina</v>
          </cell>
          <cell r="G9" t="str">
            <v>AUSL n. 5</v>
          </cell>
          <cell r="H9" t="str">
            <v>Azienda Unità Sanitaria Locale n. 5 di Messina</v>
          </cell>
        </row>
        <row r="10">
          <cell r="A10" t="str">
            <v>106</v>
          </cell>
          <cell r="B10" t="str">
            <v>AUSL</v>
          </cell>
          <cell r="C10" t="str">
            <v>n. 6</v>
          </cell>
          <cell r="D10" t="str">
            <v>Palermo</v>
          </cell>
          <cell r="E10" t="str">
            <v>PA</v>
          </cell>
          <cell r="F10" t="str">
            <v>Azienda Unità Sanitaria Locale n. 6 di Palermo</v>
          </cell>
          <cell r="G10" t="str">
            <v>AUSL n. 6</v>
          </cell>
          <cell r="H10" t="str">
            <v>Azienda Unità Sanitaria Locale n. 6 di Palermo</v>
          </cell>
        </row>
        <row r="11">
          <cell r="A11" t="str">
            <v>107</v>
          </cell>
          <cell r="B11" t="str">
            <v>AUSL</v>
          </cell>
          <cell r="C11" t="str">
            <v>n. 7</v>
          </cell>
          <cell r="D11" t="str">
            <v>Ragusa</v>
          </cell>
          <cell r="E11" t="str">
            <v>RG</v>
          </cell>
          <cell r="F11" t="str">
            <v>Azienda Unità Sanitaria Locale n. 7 di Ragusa</v>
          </cell>
          <cell r="G11" t="str">
            <v>AUSL n. 7</v>
          </cell>
          <cell r="H11" t="str">
            <v>Azienda Unità Sanitaria Locale n. 7 di Ragusa</v>
          </cell>
        </row>
        <row r="12">
          <cell r="A12" t="str">
            <v>108</v>
          </cell>
          <cell r="B12" t="str">
            <v>AUSL</v>
          </cell>
          <cell r="C12" t="str">
            <v>n. 8</v>
          </cell>
          <cell r="D12" t="str">
            <v>Siracusa</v>
          </cell>
          <cell r="E12" t="str">
            <v>SR</v>
          </cell>
          <cell r="F12" t="str">
            <v>Azienda Unità Sanitaria Locale n. 8 di Siracusa</v>
          </cell>
          <cell r="G12" t="str">
            <v>AUSL n. 8</v>
          </cell>
          <cell r="H12" t="str">
            <v>Azienda Unità Sanitaria Locale n. 8 di Siracusa</v>
          </cell>
        </row>
        <row r="13">
          <cell r="A13" t="str">
            <v>109</v>
          </cell>
          <cell r="B13" t="str">
            <v>AUSL</v>
          </cell>
          <cell r="C13" t="str">
            <v>n. 9</v>
          </cell>
          <cell r="D13" t="str">
            <v>Trapani</v>
          </cell>
          <cell r="E13" t="str">
            <v>TP</v>
          </cell>
          <cell r="F13" t="str">
            <v>Azienda Unità Sanitaria Locale n. 9 di Trapani</v>
          </cell>
          <cell r="G13" t="str">
            <v>AUSL n. 9</v>
          </cell>
          <cell r="H13" t="str">
            <v>Azienda Unità Sanitaria Locale n. 9 di Trapani</v>
          </cell>
        </row>
        <row r="14">
          <cell r="A14" t="str">
            <v>901</v>
          </cell>
          <cell r="B14" t="str">
            <v>AO</v>
          </cell>
          <cell r="C14" t="str">
            <v>Civico e Benfratelli, G.Di Cristina, M.Ascoli</v>
          </cell>
          <cell r="D14" t="str">
            <v>Palermo</v>
          </cell>
          <cell r="E14" t="str">
            <v>PA</v>
          </cell>
          <cell r="F14" t="str">
            <v>Azienda Ospedaliera 'Civico e Benfratelli, G.Di Cristina, M.Ascoli' di Palermo</v>
          </cell>
          <cell r="G14" t="str">
            <v>CIVICO</v>
          </cell>
          <cell r="H14" t="str">
            <v>Azienda Ospedaliera "Civico e Benfratelli, G.Di Cristina, M.Ascoli" di Palermo</v>
          </cell>
        </row>
        <row r="15">
          <cell r="A15" t="str">
            <v>902</v>
          </cell>
          <cell r="B15" t="str">
            <v>AO</v>
          </cell>
          <cell r="C15" t="str">
            <v>Garibaldi S.Luigi - S.Currò - Ascoli Tomaselli</v>
          </cell>
          <cell r="D15" t="str">
            <v>Catania</v>
          </cell>
          <cell r="E15" t="str">
            <v>CT</v>
          </cell>
          <cell r="F15" t="str">
            <v>Azienda Ospedaliera 'Garibaldi S.Luigi - S.Currò - Ascoli Tomaselli' di Catania</v>
          </cell>
          <cell r="G15" t="str">
            <v>GARIBALDI</v>
          </cell>
          <cell r="H15" t="str">
            <v>Azienda Ospedaliera "Garibaldi S.Luigi - S.Currò - Ascoli Tomaselli" di Catania</v>
          </cell>
        </row>
        <row r="16">
          <cell r="A16" t="str">
            <v>903</v>
          </cell>
          <cell r="B16" t="str">
            <v>AO</v>
          </cell>
          <cell r="C16" t="str">
            <v>Vittorio Emanuele - Ferrarotto - S.Bambino</v>
          </cell>
          <cell r="D16" t="str">
            <v>Catania</v>
          </cell>
          <cell r="E16" t="str">
            <v>CT</v>
          </cell>
          <cell r="F16" t="str">
            <v>Azienda Ospedaliera 'Vittorio Emanuele - Ferrarotto - S.Bambino' di Catania</v>
          </cell>
          <cell r="G16" t="str">
            <v>FERRAROTTO</v>
          </cell>
          <cell r="H16" t="str">
            <v>Azienda Ospedaliera "Vittorio Emanuele - Ferrarotto - S.Bambino" di Catania</v>
          </cell>
        </row>
        <row r="17">
          <cell r="A17" t="str">
            <v>904</v>
          </cell>
          <cell r="B17" t="str">
            <v>AO</v>
          </cell>
          <cell r="C17" t="str">
            <v>S.Elia</v>
          </cell>
          <cell r="D17" t="str">
            <v>Caltanissetta</v>
          </cell>
          <cell r="E17" t="str">
            <v>CL</v>
          </cell>
          <cell r="F17" t="str">
            <v>Azienda Ospedaliera 'S.Elia' di Caltanissetta</v>
          </cell>
          <cell r="G17" t="str">
            <v>ELIA</v>
          </cell>
          <cell r="H17" t="str">
            <v>Azienda Ospedaliera "S.Elia" di Caltanissetta</v>
          </cell>
        </row>
        <row r="18">
          <cell r="A18" t="str">
            <v>905</v>
          </cell>
          <cell r="B18" t="str">
            <v>AO</v>
          </cell>
          <cell r="C18" t="str">
            <v>Cannizzaro</v>
          </cell>
          <cell r="D18" t="str">
            <v>Catania</v>
          </cell>
          <cell r="E18" t="str">
            <v>CT</v>
          </cell>
          <cell r="F18" t="str">
            <v>Azienda Ospedaliera 'Cannizzaro' di Catania</v>
          </cell>
          <cell r="G18" t="str">
            <v>CANNIZZARO</v>
          </cell>
          <cell r="H18" t="str">
            <v>Azienda Ospedaliera "Cannizzaro" di Catania</v>
          </cell>
        </row>
        <row r="19">
          <cell r="A19" t="str">
            <v>906</v>
          </cell>
          <cell r="B19" t="str">
            <v>AO</v>
          </cell>
          <cell r="C19" t="str">
            <v>Papardo</v>
          </cell>
          <cell r="D19" t="str">
            <v>Messina</v>
          </cell>
          <cell r="E19" t="str">
            <v>ME</v>
          </cell>
          <cell r="F19" t="str">
            <v>Azienda Ospedaliera 'Papardo' di Messina</v>
          </cell>
          <cell r="G19" t="str">
            <v>PAPARDO</v>
          </cell>
          <cell r="H19" t="str">
            <v>Azienda Ospedaliera "Papardo" di Messina</v>
          </cell>
        </row>
        <row r="20">
          <cell r="A20" t="str">
            <v>907</v>
          </cell>
          <cell r="B20" t="str">
            <v>AO</v>
          </cell>
          <cell r="C20" t="str">
            <v>Villa Sofia e C.T.O.</v>
          </cell>
          <cell r="D20" t="str">
            <v>Palermo</v>
          </cell>
          <cell r="E20" t="str">
            <v>PA</v>
          </cell>
          <cell r="F20" t="str">
            <v>Azienda Ospedaliera 'Villa Sofia e C.T.O.' di Palermo</v>
          </cell>
          <cell r="G20" t="str">
            <v>VSOFIA</v>
          </cell>
          <cell r="H20" t="str">
            <v>Azienda Ospedaliera "Villa Sofia e C.T.Ospedaliera" di Palermo</v>
          </cell>
        </row>
        <row r="21">
          <cell r="A21" t="str">
            <v>908</v>
          </cell>
          <cell r="B21" t="str">
            <v>AO</v>
          </cell>
          <cell r="C21" t="str">
            <v>S.Giovanni Di Dio</v>
          </cell>
          <cell r="D21" t="str">
            <v>Agrigento</v>
          </cell>
          <cell r="E21" t="str">
            <v>AG</v>
          </cell>
          <cell r="F21" t="str">
            <v>Azienda Ospedaliera 'S.Giovanni Di Dio' di Agrigento</v>
          </cell>
          <cell r="G21" t="str">
            <v>DIDIO</v>
          </cell>
          <cell r="H21" t="str">
            <v>Azienda Ospedaliera "S.Giovanni Di Dio" di Agrigento</v>
          </cell>
        </row>
        <row r="22">
          <cell r="A22" t="str">
            <v>909</v>
          </cell>
          <cell r="B22" t="str">
            <v>AO</v>
          </cell>
          <cell r="C22" t="str">
            <v>Gravina</v>
          </cell>
          <cell r="D22" t="str">
            <v>Caltagirone</v>
          </cell>
          <cell r="E22" t="str">
            <v>CT</v>
          </cell>
          <cell r="F22" t="str">
            <v>Azienda Ospedaliera 'Gravina' di Caltagirone</v>
          </cell>
          <cell r="G22" t="str">
            <v>GRAVINA</v>
          </cell>
          <cell r="H22" t="str">
            <v>Azienda Ospedaliera "Gravina" di Caltagirone (CT)</v>
          </cell>
        </row>
        <row r="23">
          <cell r="A23" t="str">
            <v>910</v>
          </cell>
          <cell r="B23" t="str">
            <v>AO</v>
          </cell>
          <cell r="C23" t="str">
            <v>Umberto I</v>
          </cell>
          <cell r="D23" t="str">
            <v>Enna</v>
          </cell>
          <cell r="E23" t="str">
            <v>EN</v>
          </cell>
          <cell r="F23" t="str">
            <v>Azienda Ospedaliera 'Umberto I' di Enna</v>
          </cell>
          <cell r="G23" t="str">
            <v>UMBERTO EN</v>
          </cell>
          <cell r="H23" t="str">
            <v>Azienda Ospedaliera "Umberto I" di Enna</v>
          </cell>
        </row>
        <row r="24">
          <cell r="A24" t="str">
            <v>911</v>
          </cell>
          <cell r="B24" t="str">
            <v>AO</v>
          </cell>
          <cell r="C24" t="str">
            <v>Vittorio Emanuele III</v>
          </cell>
          <cell r="D24" t="str">
            <v>Gela</v>
          </cell>
          <cell r="E24" t="str">
            <v>CL</v>
          </cell>
          <cell r="F24" t="str">
            <v>Azienda Ospedaliera 'Vittorio Emanuele III' di Gela</v>
          </cell>
          <cell r="G24" t="str">
            <v>EMANUELE CL</v>
          </cell>
          <cell r="H24" t="str">
            <v>Azienda Ospedaliera "Vittorio Emanuele III" di Gela (CL)</v>
          </cell>
        </row>
        <row r="25">
          <cell r="A25" t="str">
            <v>912</v>
          </cell>
          <cell r="B25" t="str">
            <v>AO</v>
          </cell>
          <cell r="C25" t="str">
            <v>Piemonte</v>
          </cell>
          <cell r="D25" t="str">
            <v>Messina</v>
          </cell>
          <cell r="E25" t="str">
            <v>ME</v>
          </cell>
          <cell r="F25" t="str">
            <v>Azienda Ospedaliera 'Piemonte' di Messina</v>
          </cell>
          <cell r="G25" t="str">
            <v>PIEMONTE</v>
          </cell>
          <cell r="H25" t="str">
            <v>Azienda Ospedaliera "Piemonte" di Messina</v>
          </cell>
        </row>
        <row r="26">
          <cell r="A26" t="str">
            <v>913</v>
          </cell>
          <cell r="B26" t="str">
            <v>AO</v>
          </cell>
          <cell r="C26" t="str">
            <v>Cervello</v>
          </cell>
          <cell r="D26" t="str">
            <v>Palermo</v>
          </cell>
          <cell r="E26" t="str">
            <v>PA</v>
          </cell>
          <cell r="F26" t="str">
            <v>Azienda Ospedaliera 'Cervello' di Palermo</v>
          </cell>
          <cell r="G26" t="str">
            <v>CERVELLO</v>
          </cell>
          <cell r="H26" t="str">
            <v>Azienda Ospedaliera "Cervello" di Palermo</v>
          </cell>
        </row>
        <row r="27">
          <cell r="A27" t="str">
            <v>914</v>
          </cell>
          <cell r="B27" t="str">
            <v>AO</v>
          </cell>
          <cell r="C27" t="str">
            <v>Civile OMPA</v>
          </cell>
          <cell r="D27" t="str">
            <v>Ragusa</v>
          </cell>
          <cell r="E27" t="str">
            <v>RG</v>
          </cell>
          <cell r="F27" t="str">
            <v>Azienda Ospedaliera 'Civile OMPA' di Ragusa</v>
          </cell>
          <cell r="G27" t="str">
            <v>OMPA</v>
          </cell>
          <cell r="H27" t="str">
            <v>Azienda Ospedaliera  "Civile OMPA" di Ragusa</v>
          </cell>
        </row>
        <row r="28">
          <cell r="A28" t="str">
            <v>915</v>
          </cell>
          <cell r="B28" t="str">
            <v>AO</v>
          </cell>
          <cell r="C28" t="str">
            <v>Umberto I</v>
          </cell>
          <cell r="D28" t="str">
            <v>Siracusa</v>
          </cell>
          <cell r="E28" t="str">
            <v>SR</v>
          </cell>
          <cell r="F28" t="str">
            <v>Azienda Ospedaliera 'Umberto I' di Siracusa</v>
          </cell>
          <cell r="G28" t="str">
            <v>UMBERTO SR</v>
          </cell>
          <cell r="H28" t="str">
            <v>Azienda Ospedaliera "Umberto I" di Siracusa</v>
          </cell>
        </row>
        <row r="29">
          <cell r="A29" t="str">
            <v>916</v>
          </cell>
          <cell r="B29" t="str">
            <v>AO</v>
          </cell>
          <cell r="C29" t="str">
            <v>S.Antonio Abate</v>
          </cell>
          <cell r="D29" t="str">
            <v>Trapani</v>
          </cell>
          <cell r="E29" t="str">
            <v>TP</v>
          </cell>
          <cell r="F29" t="str">
            <v>Azienda Ospedaliera 'S.Antonio Abate' di Trapani</v>
          </cell>
          <cell r="G29" t="str">
            <v>ABATE</v>
          </cell>
          <cell r="H29" t="str">
            <v>Azienda Ospedaliera "S.Antonio Abate" di Trapani</v>
          </cell>
        </row>
        <row r="30">
          <cell r="A30" t="str">
            <v>917</v>
          </cell>
          <cell r="B30" t="str">
            <v>AO</v>
          </cell>
          <cell r="C30" t="str">
            <v>Ospedali Civili Riuniti</v>
          </cell>
          <cell r="D30" t="str">
            <v>Sciacca</v>
          </cell>
          <cell r="E30" t="str">
            <v>AG</v>
          </cell>
          <cell r="F30" t="str">
            <v>Azienda Ospedaliera 'Ospedali Civili Riuniti' di Sciacca</v>
          </cell>
          <cell r="G30" t="str">
            <v>RIUNITI</v>
          </cell>
          <cell r="H30" t="str">
            <v>Azienda Ospedaliera "Ospedali Civili Riuniti" di Sciacca (AG)</v>
          </cell>
        </row>
        <row r="31">
          <cell r="A31" t="str">
            <v>918</v>
          </cell>
          <cell r="B31" t="str">
            <v>IPZS</v>
          </cell>
          <cell r="C31" t="str">
            <v>Istituto Zooprofilattico Sperimentale</v>
          </cell>
          <cell r="D31" t="str">
            <v>Palermo</v>
          </cell>
          <cell r="E31" t="str">
            <v>PA</v>
          </cell>
          <cell r="F31" t="str">
            <v>Istituto Zooprofilattico Sperimentale di Palermo</v>
          </cell>
          <cell r="G31" t="str">
            <v>IPZS</v>
          </cell>
          <cell r="H31" t="str">
            <v>Istituto Zooprofilattico Sperimentale</v>
          </cell>
        </row>
        <row r="32">
          <cell r="A32" t="str">
            <v>920</v>
          </cell>
          <cell r="B32" t="str">
            <v>AUP</v>
          </cell>
          <cell r="C32" t="str">
            <v>Paolo Giaccone</v>
          </cell>
          <cell r="D32" t="str">
            <v>Palermo</v>
          </cell>
          <cell r="E32" t="str">
            <v>PA</v>
          </cell>
          <cell r="F32" t="str">
            <v>Azienda Univeritaria Policlinico 'Paolo Giaccone' di Palermo</v>
          </cell>
          <cell r="G32" t="str">
            <v>GIACCONE</v>
          </cell>
          <cell r="H32" t="str">
            <v>Azienda Universitaria Policlinico di Palermo</v>
          </cell>
        </row>
        <row r="33">
          <cell r="A33" t="str">
            <v>930</v>
          </cell>
          <cell r="B33" t="str">
            <v>AUP</v>
          </cell>
          <cell r="C33" t="str">
            <v>G. Martino</v>
          </cell>
          <cell r="D33" t="str">
            <v>Messina</v>
          </cell>
          <cell r="E33" t="str">
            <v>ME</v>
          </cell>
          <cell r="F33" t="str">
            <v>Azienda Univeritaria Policlinico 'G. Martino' di Messina</v>
          </cell>
          <cell r="G33" t="str">
            <v>MARTINO</v>
          </cell>
          <cell r="H33" t="str">
            <v>Azienda Universitaria Policlinico di Messina</v>
          </cell>
        </row>
        <row r="34">
          <cell r="A34" t="str">
            <v>940</v>
          </cell>
          <cell r="B34" t="str">
            <v>AUP</v>
          </cell>
          <cell r="C34" t="str">
            <v>Gaspare Rodolico</v>
          </cell>
          <cell r="D34" t="str">
            <v>Catania</v>
          </cell>
          <cell r="E34" t="str">
            <v>CT</v>
          </cell>
          <cell r="F34" t="str">
            <v>Azienda Univeritaria Policlinico 'Gaspare Rodolico' di Catania</v>
          </cell>
          <cell r="G34" t="str">
            <v>RODOLICO</v>
          </cell>
          <cell r="H34" t="str">
            <v>Azienda Universitaria Policlinico di Catania</v>
          </cell>
        </row>
        <row r="35">
          <cell r="A35" t="str">
            <v>960</v>
          </cell>
          <cell r="B35" t="str">
            <v>IRCCS</v>
          </cell>
          <cell r="C35" t="str">
            <v>IRCCS Neurolesi "Bonino Pulejo"</v>
          </cell>
          <cell r="D35" t="str">
            <v>Messina</v>
          </cell>
          <cell r="E35" t="str">
            <v>ME</v>
          </cell>
          <cell r="F35" t="str">
            <v>IRCCS Neurolesi "Bonino Pulejo" di Messina</v>
          </cell>
          <cell r="G35" t="str">
            <v>PULEJO</v>
          </cell>
          <cell r="H35" t="str">
            <v>IRCCS Neurolesi "Bonino Pulejo"</v>
          </cell>
        </row>
        <row r="36">
          <cell r="A36">
            <v>999</v>
          </cell>
          <cell r="B36" t="str">
            <v>IRCCS</v>
          </cell>
          <cell r="C36" t="str">
            <v>Riepilogativo Regione Siciliana</v>
          </cell>
          <cell r="D36" t="str">
            <v>Sicilia</v>
          </cell>
          <cell r="E36" t="str">
            <v>Sicilia</v>
          </cell>
          <cell r="F36" t="str">
            <v>Riepilogativo Regione Siciliana - Sicilia</v>
          </cell>
        </row>
        <row r="41">
          <cell r="B41" t="str">
            <v>P - Prev.</v>
          </cell>
        </row>
        <row r="42">
          <cell r="B42" t="str">
            <v>1° - Trim</v>
          </cell>
          <cell r="C42" t="str">
            <v>31 mar</v>
          </cell>
          <cell r="D42" t="str">
            <v>T1</v>
          </cell>
        </row>
        <row r="43">
          <cell r="B43" t="str">
            <v>2° - Trim</v>
          </cell>
          <cell r="C43" t="str">
            <v>30 giu</v>
          </cell>
          <cell r="D43" t="str">
            <v>T2</v>
          </cell>
        </row>
        <row r="44">
          <cell r="B44" t="str">
            <v>3° - Trim</v>
          </cell>
          <cell r="C44" t="str">
            <v>30 set</v>
          </cell>
          <cell r="D44" t="str">
            <v>T3</v>
          </cell>
        </row>
        <row r="45">
          <cell r="B45" t="str">
            <v>4° - Trim</v>
          </cell>
          <cell r="C45" t="str">
            <v>31 dic</v>
          </cell>
          <cell r="D45" t="str">
            <v>T4</v>
          </cell>
        </row>
        <row r="46">
          <cell r="B46" t="str">
            <v>C - Cons.</v>
          </cell>
          <cell r="C46" t="str">
            <v>31 dic</v>
          </cell>
          <cell r="D46" t="str">
            <v>TC</v>
          </cell>
        </row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Dati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  <sheetName val="Convalida"/>
      <sheetName val="Bloomberg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Rilevazione"/>
      <sheetName val="Input"/>
      <sheetName val="TB"/>
    </sheetNames>
    <sheetDataSet>
      <sheetData sheetId="0">
        <row r="4">
          <cell r="A4" t="str">
            <v>101</v>
          </cell>
        </row>
        <row r="5">
          <cell r="A5" t="str">
            <v>102</v>
          </cell>
        </row>
        <row r="6">
          <cell r="A6" t="str">
            <v>103</v>
          </cell>
        </row>
        <row r="7">
          <cell r="A7" t="str">
            <v>104</v>
          </cell>
        </row>
        <row r="8">
          <cell r="A8" t="str">
            <v>105</v>
          </cell>
        </row>
        <row r="9">
          <cell r="A9" t="str">
            <v>106</v>
          </cell>
        </row>
        <row r="10">
          <cell r="A10" t="str">
            <v>107</v>
          </cell>
        </row>
        <row r="11">
          <cell r="A11" t="str">
            <v>108</v>
          </cell>
        </row>
        <row r="12">
          <cell r="A12" t="str">
            <v>109</v>
          </cell>
        </row>
        <row r="13">
          <cell r="A13" t="str">
            <v>901</v>
          </cell>
        </row>
        <row r="14">
          <cell r="A14" t="str">
            <v>902</v>
          </cell>
        </row>
        <row r="15">
          <cell r="A15" t="str">
            <v>903</v>
          </cell>
        </row>
        <row r="16">
          <cell r="A16" t="str">
            <v>904</v>
          </cell>
        </row>
        <row r="17">
          <cell r="A17" t="str">
            <v>905</v>
          </cell>
        </row>
        <row r="18">
          <cell r="A18" t="str">
            <v>906</v>
          </cell>
        </row>
        <row r="19">
          <cell r="A19" t="str">
            <v>907</v>
          </cell>
        </row>
        <row r="20">
          <cell r="A20" t="str">
            <v>908</v>
          </cell>
        </row>
        <row r="21">
          <cell r="A21" t="str">
            <v>909</v>
          </cell>
        </row>
        <row r="22">
          <cell r="A22" t="str">
            <v>910</v>
          </cell>
        </row>
        <row r="23">
          <cell r="A23" t="str">
            <v>911</v>
          </cell>
        </row>
        <row r="24">
          <cell r="A24" t="str">
            <v>912</v>
          </cell>
        </row>
        <row r="25">
          <cell r="A25" t="str">
            <v>913</v>
          </cell>
        </row>
        <row r="26">
          <cell r="A26" t="str">
            <v>914</v>
          </cell>
        </row>
        <row r="27">
          <cell r="A27" t="str">
            <v>915</v>
          </cell>
        </row>
        <row r="28">
          <cell r="A28" t="str">
            <v>916</v>
          </cell>
        </row>
        <row r="29">
          <cell r="A29" t="str">
            <v>917</v>
          </cell>
        </row>
        <row r="30">
          <cell r="A30" t="str">
            <v>918</v>
          </cell>
        </row>
        <row r="31">
          <cell r="A31" t="str">
            <v>920</v>
          </cell>
        </row>
        <row r="32">
          <cell r="A32" t="str">
            <v>930</v>
          </cell>
        </row>
        <row r="33">
          <cell r="A33" t="str">
            <v>940</v>
          </cell>
        </row>
        <row r="34">
          <cell r="A34" t="str">
            <v>960</v>
          </cell>
        </row>
        <row r="39">
          <cell r="B39" t="str">
            <v>1° - Trim</v>
          </cell>
        </row>
        <row r="40">
          <cell r="B40" t="str">
            <v>2° - Trim</v>
          </cell>
        </row>
        <row r="41">
          <cell r="B41" t="str">
            <v>3° - Trim</v>
          </cell>
        </row>
        <row r="42">
          <cell r="B42" t="str">
            <v>4° - Trim</v>
          </cell>
        </row>
        <row r="43">
          <cell r="B43" t="str">
            <v>C - Consuntivo</v>
          </cell>
        </row>
        <row r="46">
          <cell r="B46" t="str">
            <v>B0010</v>
          </cell>
        </row>
        <row r="47">
          <cell r="B47" t="str">
            <v>B0020</v>
          </cell>
        </row>
        <row r="48">
          <cell r="B48" t="str">
            <v>B0030</v>
          </cell>
        </row>
        <row r="49">
          <cell r="B49" t="str">
            <v>B0040</v>
          </cell>
        </row>
        <row r="50">
          <cell r="B50" t="str">
            <v>B0050</v>
          </cell>
        </row>
        <row r="51">
          <cell r="B51" t="str">
            <v>B0060</v>
          </cell>
        </row>
        <row r="52">
          <cell r="B52" t="str">
            <v>B0070</v>
          </cell>
        </row>
        <row r="53">
          <cell r="B53" t="str">
            <v>B0080</v>
          </cell>
        </row>
        <row r="54">
          <cell r="B54" t="str">
            <v>B0090</v>
          </cell>
        </row>
        <row r="55">
          <cell r="B55" t="str">
            <v>B0100</v>
          </cell>
        </row>
        <row r="56">
          <cell r="B56" t="str">
            <v>B0110</v>
          </cell>
        </row>
        <row r="57">
          <cell r="B57" t="str">
            <v>B0120</v>
          </cell>
        </row>
        <row r="58">
          <cell r="B58" t="str">
            <v>B0130</v>
          </cell>
        </row>
        <row r="59">
          <cell r="B59" t="str">
            <v>B0140</v>
          </cell>
        </row>
        <row r="60">
          <cell r="B60" t="str">
            <v>B0150</v>
          </cell>
        </row>
        <row r="61">
          <cell r="B61" t="str">
            <v>B0160</v>
          </cell>
        </row>
        <row r="62">
          <cell r="B62" t="str">
            <v>B0170</v>
          </cell>
        </row>
        <row r="63">
          <cell r="B63" t="str">
            <v>B0180</v>
          </cell>
        </row>
        <row r="64">
          <cell r="B64" t="str">
            <v>B0190</v>
          </cell>
        </row>
        <row r="65">
          <cell r="B65" t="str">
            <v>B0200</v>
          </cell>
        </row>
        <row r="66">
          <cell r="B66" t="str">
            <v>B0210</v>
          </cell>
        </row>
        <row r="67">
          <cell r="B67" t="str">
            <v>B0220</v>
          </cell>
        </row>
        <row r="68">
          <cell r="B68" t="str">
            <v>B0221</v>
          </cell>
        </row>
        <row r="69">
          <cell r="B69" t="str">
            <v>B0222</v>
          </cell>
        </row>
        <row r="70">
          <cell r="B70" t="str">
            <v>B0223</v>
          </cell>
        </row>
        <row r="71">
          <cell r="B71" t="str">
            <v>B0230</v>
          </cell>
        </row>
        <row r="72">
          <cell r="B72" t="str">
            <v>B0231</v>
          </cell>
        </row>
        <row r="73">
          <cell r="B73" t="str">
            <v>B0232</v>
          </cell>
        </row>
        <row r="74">
          <cell r="B74" t="str">
            <v>B0233</v>
          </cell>
        </row>
        <row r="75">
          <cell r="B75" t="str">
            <v>B0240</v>
          </cell>
        </row>
        <row r="76">
          <cell r="B76" t="str">
            <v>B0250</v>
          </cell>
        </row>
        <row r="77">
          <cell r="B77" t="str">
            <v>B0260</v>
          </cell>
        </row>
        <row r="78">
          <cell r="B78" t="str">
            <v>B0270</v>
          </cell>
        </row>
        <row r="79">
          <cell r="B79" t="str">
            <v>B0280</v>
          </cell>
        </row>
        <row r="80">
          <cell r="B80" t="str">
            <v>B0290</v>
          </cell>
        </row>
        <row r="81">
          <cell r="B81" t="str">
            <v>B0300</v>
          </cell>
        </row>
        <row r="82">
          <cell r="B82" t="str">
            <v>B0310</v>
          </cell>
        </row>
        <row r="83">
          <cell r="B83" t="str">
            <v>B0320</v>
          </cell>
        </row>
        <row r="84">
          <cell r="B84" t="str">
            <v>B0330</v>
          </cell>
        </row>
        <row r="85">
          <cell r="B85" t="str">
            <v>B0340</v>
          </cell>
        </row>
        <row r="86">
          <cell r="B86" t="str">
            <v>B0350</v>
          </cell>
        </row>
        <row r="87">
          <cell r="B87" t="str">
            <v>B0360</v>
          </cell>
        </row>
        <row r="88">
          <cell r="B88" t="str">
            <v>B0370</v>
          </cell>
        </row>
        <row r="89">
          <cell r="B89" t="str">
            <v>B0380</v>
          </cell>
        </row>
        <row r="90">
          <cell r="B90" t="str">
            <v>B0390</v>
          </cell>
        </row>
        <row r="91">
          <cell r="B91" t="str">
            <v>B0400</v>
          </cell>
        </row>
        <row r="92">
          <cell r="B92" t="str">
            <v>B0410</v>
          </cell>
        </row>
        <row r="93">
          <cell r="B93" t="str">
            <v>B0420</v>
          </cell>
        </row>
        <row r="94">
          <cell r="B94" t="str">
            <v>B0430</v>
          </cell>
        </row>
        <row r="95">
          <cell r="B95" t="str">
            <v>B0440</v>
          </cell>
        </row>
        <row r="96">
          <cell r="B96" t="str">
            <v>B0451</v>
          </cell>
        </row>
        <row r="97">
          <cell r="B97" t="str">
            <v>B0452</v>
          </cell>
        </row>
        <row r="98">
          <cell r="B98" t="str">
            <v>B0453</v>
          </cell>
        </row>
        <row r="99">
          <cell r="B99" t="str">
            <v>B0460</v>
          </cell>
        </row>
        <row r="100">
          <cell r="B100" t="str">
            <v>B0470</v>
          </cell>
        </row>
        <row r="101">
          <cell r="B101" t="str">
            <v>B0480</v>
          </cell>
        </row>
        <row r="102">
          <cell r="B102" t="str">
            <v>B0490</v>
          </cell>
        </row>
        <row r="103">
          <cell r="B103" t="str">
            <v>B0500</v>
          </cell>
        </row>
        <row r="104">
          <cell r="B104" t="str">
            <v>B0510</v>
          </cell>
        </row>
        <row r="105">
          <cell r="B105" t="str">
            <v>B0520</v>
          </cell>
        </row>
        <row r="106">
          <cell r="B106" t="str">
            <v>B0530</v>
          </cell>
        </row>
        <row r="107">
          <cell r="B107" t="str">
            <v>B0540</v>
          </cell>
        </row>
        <row r="108">
          <cell r="B108" t="str">
            <v>B0550</v>
          </cell>
        </row>
        <row r="109">
          <cell r="B109" t="str">
            <v>B0560</v>
          </cell>
        </row>
        <row r="110">
          <cell r="B110" t="str">
            <v>B0570</v>
          </cell>
        </row>
        <row r="111">
          <cell r="B111" t="str">
            <v>B0580</v>
          </cell>
        </row>
        <row r="112">
          <cell r="B112" t="str">
            <v>B0590</v>
          </cell>
        </row>
        <row r="113">
          <cell r="B113" t="str">
            <v>B0600</v>
          </cell>
        </row>
        <row r="114">
          <cell r="B114" t="str">
            <v>B0610</v>
          </cell>
        </row>
        <row r="115">
          <cell r="B115" t="str">
            <v>B0620</v>
          </cell>
        </row>
        <row r="116">
          <cell r="B116" t="str">
            <v>B0630</v>
          </cell>
        </row>
        <row r="117">
          <cell r="B117" t="str">
            <v>B0640</v>
          </cell>
        </row>
        <row r="118">
          <cell r="B118" t="str">
            <v>B0650</v>
          </cell>
        </row>
        <row r="119">
          <cell r="B119" t="str">
            <v>B0660</v>
          </cell>
        </row>
        <row r="120">
          <cell r="B120" t="str">
            <v>B0670</v>
          </cell>
        </row>
        <row r="121">
          <cell r="B121" t="str">
            <v>B0680</v>
          </cell>
        </row>
        <row r="122">
          <cell r="B122" t="str">
            <v>B0690</v>
          </cell>
        </row>
        <row r="123">
          <cell r="B123" t="str">
            <v>B0700</v>
          </cell>
        </row>
        <row r="124">
          <cell r="B124" t="str">
            <v>B0710</v>
          </cell>
        </row>
        <row r="125">
          <cell r="B125" t="str">
            <v>B0720</v>
          </cell>
        </row>
        <row r="126">
          <cell r="B126" t="str">
            <v>B0730</v>
          </cell>
        </row>
        <row r="127">
          <cell r="B127" t="str">
            <v>B0740</v>
          </cell>
        </row>
        <row r="128">
          <cell r="B128" t="str">
            <v>B0750</v>
          </cell>
        </row>
        <row r="129">
          <cell r="B129" t="str">
            <v>B0760</v>
          </cell>
        </row>
        <row r="130">
          <cell r="B130" t="str">
            <v>B0770</v>
          </cell>
        </row>
        <row r="131">
          <cell r="B131" t="str">
            <v>B0780</v>
          </cell>
        </row>
        <row r="132">
          <cell r="B132" t="str">
            <v>B0781</v>
          </cell>
        </row>
        <row r="133">
          <cell r="B133" t="str">
            <v>B0790</v>
          </cell>
        </row>
        <row r="134">
          <cell r="B134" t="str">
            <v>B0800</v>
          </cell>
        </row>
        <row r="135">
          <cell r="B135" t="str">
            <v>B0810</v>
          </cell>
        </row>
        <row r="136">
          <cell r="B136" t="str">
            <v>B0820</v>
          </cell>
        </row>
        <row r="137">
          <cell r="B137" t="str">
            <v>B0830</v>
          </cell>
        </row>
        <row r="138">
          <cell r="B138" t="str">
            <v>B0840</v>
          </cell>
        </row>
        <row r="139">
          <cell r="B139" t="str">
            <v>B0850</v>
          </cell>
        </row>
        <row r="140">
          <cell r="B140" t="str">
            <v>B0860</v>
          </cell>
        </row>
        <row r="141">
          <cell r="B141" t="str">
            <v>B0861</v>
          </cell>
        </row>
        <row r="142">
          <cell r="B142" t="str">
            <v>B0870</v>
          </cell>
        </row>
        <row r="143">
          <cell r="B143" t="str">
            <v>B0880</v>
          </cell>
        </row>
        <row r="144">
          <cell r="B144" t="str">
            <v>B0890</v>
          </cell>
        </row>
        <row r="145">
          <cell r="B145" t="str">
            <v>B0900</v>
          </cell>
        </row>
        <row r="146">
          <cell r="B146" t="str">
            <v>B0910</v>
          </cell>
        </row>
        <row r="147">
          <cell r="B147" t="str">
            <v>B0920</v>
          </cell>
        </row>
        <row r="148">
          <cell r="B148" t="str">
            <v>B0930</v>
          </cell>
        </row>
        <row r="149">
          <cell r="B149" t="str">
            <v>B0940</v>
          </cell>
        </row>
        <row r="150">
          <cell r="B150" t="str">
            <v>B0950</v>
          </cell>
        </row>
        <row r="151">
          <cell r="B151" t="str">
            <v>B0960</v>
          </cell>
        </row>
        <row r="152">
          <cell r="B152" t="str">
            <v>B0970</v>
          </cell>
        </row>
        <row r="153">
          <cell r="B153" t="str">
            <v>B0980</v>
          </cell>
        </row>
        <row r="154">
          <cell r="B154" t="str">
            <v>B0990</v>
          </cell>
        </row>
        <row r="155">
          <cell r="B155" t="str">
            <v>B1000</v>
          </cell>
        </row>
        <row r="156">
          <cell r="B156" t="str">
            <v>B1010</v>
          </cell>
        </row>
        <row r="157">
          <cell r="B157" t="str">
            <v>C0010</v>
          </cell>
        </row>
        <row r="158">
          <cell r="B158" t="str">
            <v>C0020</v>
          </cell>
        </row>
        <row r="159">
          <cell r="B159" t="str">
            <v>C0030</v>
          </cell>
        </row>
        <row r="160">
          <cell r="B160" t="str">
            <v>C0040</v>
          </cell>
        </row>
        <row r="161">
          <cell r="B161" t="str">
            <v>C0050</v>
          </cell>
        </row>
        <row r="162">
          <cell r="B162" t="str">
            <v>C0060</v>
          </cell>
        </row>
        <row r="163">
          <cell r="B163" t="str">
            <v>C0070</v>
          </cell>
        </row>
        <row r="164">
          <cell r="B164" t="str">
            <v>C0080</v>
          </cell>
        </row>
        <row r="165">
          <cell r="B165" t="str">
            <v>C0090</v>
          </cell>
        </row>
        <row r="166">
          <cell r="B166" t="str">
            <v>C0100</v>
          </cell>
        </row>
        <row r="167">
          <cell r="B167" t="str">
            <v>D0010</v>
          </cell>
        </row>
        <row r="168">
          <cell r="B168" t="str">
            <v>D0020</v>
          </cell>
        </row>
        <row r="169">
          <cell r="B169" t="str">
            <v>E0010</v>
          </cell>
        </row>
        <row r="170">
          <cell r="B170" t="str">
            <v>E0020</v>
          </cell>
        </row>
        <row r="171">
          <cell r="B171" t="str">
            <v>E0030</v>
          </cell>
        </row>
        <row r="172">
          <cell r="B172" t="str">
            <v>E0040</v>
          </cell>
        </row>
        <row r="173">
          <cell r="B173" t="str">
            <v>E0050</v>
          </cell>
        </row>
        <row r="174">
          <cell r="B174" t="str">
            <v>E0060</v>
          </cell>
        </row>
        <row r="175">
          <cell r="B175" t="str">
            <v>E0070</v>
          </cell>
        </row>
        <row r="176">
          <cell r="B176" t="str">
            <v>E0080</v>
          </cell>
        </row>
        <row r="177">
          <cell r="B177" t="str">
            <v>E0081</v>
          </cell>
        </row>
        <row r="178">
          <cell r="B178" t="str">
            <v>E0090</v>
          </cell>
        </row>
        <row r="179">
          <cell r="B179" t="str">
            <v>E0091</v>
          </cell>
        </row>
        <row r="180">
          <cell r="B180" t="str">
            <v>Y0010</v>
          </cell>
        </row>
        <row r="181">
          <cell r="B181" t="str">
            <v>Y0020</v>
          </cell>
        </row>
        <row r="182">
          <cell r="B182" t="str">
            <v>Y0030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"/>
      <sheetName val="RN"/>
      <sheetName val="CONTI"/>
      <sheetName val="BILRIC"/>
      <sheetName val="NOTAINT"/>
      <sheetName val="RF"/>
      <sheetName val="Dati"/>
      <sheetName val="Assumptions"/>
      <sheetName val="0"/>
      <sheetName val="Input"/>
      <sheetName val="TB"/>
      <sheetName val="Tabell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  <sheetName val="ABC"/>
    </sheetNames>
    <sheetDataSet>
      <sheetData sheetId="0" refreshError="1">
        <row r="3">
          <cell r="B3" t="str">
            <v>Tipo</v>
          </cell>
        </row>
        <row r="4">
          <cell r="A4" t="str">
            <v>-</v>
          </cell>
        </row>
        <row r="5">
          <cell r="A5" t="str">
            <v>101</v>
          </cell>
        </row>
        <row r="6">
          <cell r="A6" t="str">
            <v>102</v>
          </cell>
        </row>
        <row r="7">
          <cell r="A7" t="str">
            <v>103</v>
          </cell>
        </row>
        <row r="8">
          <cell r="A8" t="str">
            <v>104</v>
          </cell>
        </row>
        <row r="9">
          <cell r="A9" t="str">
            <v>105</v>
          </cell>
        </row>
        <row r="10">
          <cell r="A10" t="str">
            <v>106</v>
          </cell>
        </row>
        <row r="11">
          <cell r="A11" t="str">
            <v>107</v>
          </cell>
        </row>
        <row r="12">
          <cell r="A12" t="str">
            <v>108</v>
          </cell>
        </row>
        <row r="13">
          <cell r="A13" t="str">
            <v>109</v>
          </cell>
        </row>
        <row r="14">
          <cell r="A14" t="str">
            <v>901</v>
          </cell>
        </row>
        <row r="15">
          <cell r="A15" t="str">
            <v>902</v>
          </cell>
        </row>
        <row r="16">
          <cell r="A16" t="str">
            <v>903</v>
          </cell>
        </row>
        <row r="17">
          <cell r="A17" t="str">
            <v>904</v>
          </cell>
        </row>
        <row r="18">
          <cell r="A18" t="str">
            <v>905</v>
          </cell>
        </row>
        <row r="19">
          <cell r="A19" t="str">
            <v>906</v>
          </cell>
        </row>
        <row r="20">
          <cell r="A20" t="str">
            <v>907</v>
          </cell>
        </row>
        <row r="21">
          <cell r="A21" t="str">
            <v>908</v>
          </cell>
        </row>
        <row r="22">
          <cell r="A22" t="str">
            <v>909</v>
          </cell>
        </row>
        <row r="23">
          <cell r="A23" t="str">
            <v>910</v>
          </cell>
        </row>
        <row r="24">
          <cell r="A24" t="str">
            <v>911</v>
          </cell>
        </row>
        <row r="25">
          <cell r="A25" t="str">
            <v>912</v>
          </cell>
        </row>
        <row r="26">
          <cell r="A26" t="str">
            <v>913</v>
          </cell>
        </row>
        <row r="27">
          <cell r="A27" t="str">
            <v>914</v>
          </cell>
        </row>
        <row r="28">
          <cell r="A28" t="str">
            <v>915</v>
          </cell>
        </row>
        <row r="29">
          <cell r="A29" t="str">
            <v>916</v>
          </cell>
        </row>
        <row r="30">
          <cell r="A30" t="str">
            <v>917</v>
          </cell>
        </row>
        <row r="31">
          <cell r="A31" t="str">
            <v>918</v>
          </cell>
        </row>
        <row r="32">
          <cell r="A32" t="str">
            <v>920</v>
          </cell>
        </row>
        <row r="33">
          <cell r="A33" t="str">
            <v>930</v>
          </cell>
        </row>
        <row r="34">
          <cell r="A34" t="str">
            <v>940</v>
          </cell>
        </row>
        <row r="35">
          <cell r="A35" t="str">
            <v>960</v>
          </cell>
        </row>
        <row r="36">
          <cell r="A36">
            <v>999</v>
          </cell>
        </row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Dati"/>
      <sheetName val="ABC"/>
    </sheetNames>
    <sheetDataSet>
      <sheetData sheetId="0" refreshError="1"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  <sheetName val="Tabel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  <sheetName val="Foglio3"/>
      <sheetName val="appoggio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. CE I 2010"/>
      <sheetName val="Bil. ver."/>
      <sheetName val="Spec. voci di ricavo"/>
      <sheetName val="Mod.rilevaz.Territoriale "/>
      <sheetName val="Gestione Ordini "/>
      <sheetName val="Gest. pers. dipend.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ù"/>
      <sheetName val="Assunzioni generali"/>
      <sheetName val="Assunzioni economiche"/>
      <sheetName val="Assunzioni patrimoniali"/>
      <sheetName val="Conto economico"/>
      <sheetName val="Stato patrimoniale"/>
      <sheetName val="Fonte &amp; Impieghi"/>
      <sheetName val="Free Cash Flow"/>
      <sheetName val="WACC"/>
      <sheetName val="Valutazione DCF"/>
      <sheetName val="Valutazione DCF (2)"/>
      <sheetName val="Multipli"/>
      <sheetName val="Multipli impliciti"/>
      <sheetName val="Riepilogo Valutazioni"/>
      <sheetName val="Indici Hunter"/>
      <sheetName val="Indici comparables"/>
      <sheetName val="Schede comparables"/>
      <sheetName val="Bil. ver."/>
      <sheetName val="Hyp"/>
      <sheetName val="VENDITE"/>
      <sheetName val="#RIF"/>
      <sheetName val="Assunzioni_generali"/>
      <sheetName val="Assunzioni_economiche"/>
      <sheetName val="Assunzioni_patrimoniali"/>
      <sheetName val="Conto_economico"/>
      <sheetName val="Stato_patrimoniale"/>
      <sheetName val="Fonte_&amp;_Impieghi"/>
      <sheetName val="Free_Cash_Flow"/>
      <sheetName val="Valutazione_DCF"/>
      <sheetName val="Valutazione_DCF_(2)"/>
      <sheetName val="Multipli_impliciti"/>
      <sheetName val="Riepilogo_Valutazioni"/>
      <sheetName val="Indici_Hunter"/>
      <sheetName val="Indici_comparables"/>
      <sheetName val="Schede_comparables"/>
      <sheetName val="F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Anagrafica CR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Pers"/>
      <sheetName val="Dati"/>
      <sheetName val="Tabella Rocc"/>
      <sheetName val="0"/>
      <sheetName val="Input"/>
    </sheetNames>
    <sheetDataSet>
      <sheetData sheetId="0">
        <row r="41">
          <cell r="B41" t="str">
            <v>P - Prev.</v>
          </cell>
        </row>
      </sheetData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co"/>
      <sheetName val="Comm"/>
      <sheetName val="Hotel"/>
      <sheetName val="Uffici"/>
      <sheetName val="Consolidato"/>
      <sheetName val="Grafici e sintesi Newco"/>
      <sheetName val="Grafici e sintesi SG comm"/>
      <sheetName val="Grafici e sintesi SG hotel"/>
      <sheetName val="Grafici e sintesi SG uffici"/>
      <sheetName val="Grafici e sintesi SG cons"/>
      <sheetName val="Dati"/>
      <sheetName val="Free Cash Flow"/>
      <sheetName val="Conto economico"/>
      <sheetName val="Menù"/>
    </sheetNames>
    <sheetDataSet>
      <sheetData sheetId="0" refreshError="1">
        <row r="8">
          <cell r="E8">
            <v>0</v>
          </cell>
          <cell r="F8">
            <v>488706.76127539697</v>
          </cell>
          <cell r="G8">
            <v>224073.81250779476</v>
          </cell>
          <cell r="H8">
            <v>233029.05037259954</v>
          </cell>
          <cell r="I8">
            <v>223026.16545793269</v>
          </cell>
          <cell r="J8">
            <v>170194.42032196574</v>
          </cell>
          <cell r="K8">
            <v>154928.16466677876</v>
          </cell>
          <cell r="L8">
            <v>39610.166090750427</v>
          </cell>
        </row>
        <row r="18">
          <cell r="E18">
            <v>0</v>
          </cell>
          <cell r="F18">
            <v>-29863.295945496728</v>
          </cell>
          <cell r="G18">
            <v>-29863.295945496728</v>
          </cell>
          <cell r="H18">
            <v>-20501.50396366448</v>
          </cell>
          <cell r="I18">
            <v>-20501.50396366448</v>
          </cell>
          <cell r="J18">
            <v>0</v>
          </cell>
          <cell r="K18">
            <v>0</v>
          </cell>
          <cell r="L18" t="e">
            <v>#REF!</v>
          </cell>
        </row>
        <row r="30">
          <cell r="E30">
            <v>-435116.71548869193</v>
          </cell>
          <cell r="F30">
            <v>-396049.15077877638</v>
          </cell>
          <cell r="G30">
            <v>-100109.94882299018</v>
          </cell>
          <cell r="H30">
            <v>-98585.691782253387</v>
          </cell>
          <cell r="I30">
            <v>-67462.363668083213</v>
          </cell>
          <cell r="J30">
            <v>-43857.66651451763</v>
          </cell>
          <cell r="K30">
            <v>-12219.90700316955</v>
          </cell>
          <cell r="L30" t="e">
            <v>#REF!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Newco"/>
      <sheetName val="Dati"/>
      <sheetName val="Revenues"/>
      <sheetName val="Timing_Inv"/>
      <sheetName val="Cash_flow_inv"/>
      <sheetName val="Imetal"/>
      <sheetName val="confronto con i trimestre 2007"/>
    </sheetNames>
    <sheetDataSet>
      <sheetData sheetId="0"/>
      <sheetData sheetId="1"/>
      <sheetData sheetId="2"/>
      <sheetData sheetId="3"/>
      <sheetData sheetId="4" refreshError="1">
        <row r="16">
          <cell r="D16">
            <v>435116.71548869193</v>
          </cell>
          <cell r="E16">
            <v>352269.14499207132</v>
          </cell>
          <cell r="F16">
            <v>273867.02097074041</v>
          </cell>
          <cell r="G16">
            <v>213957.08170734163</v>
          </cell>
          <cell r="H16">
            <v>147772.52907617629</v>
          </cell>
          <cell r="I16">
            <v>92939.17459567546</v>
          </cell>
          <cell r="J16">
            <v>21734.316259013518</v>
          </cell>
          <cell r="K16">
            <v>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  <sheetName val="appoggio2"/>
      <sheetName val="AN_ECON"/>
      <sheetName val="AN_PATR"/>
      <sheetName val="CE_RICL"/>
      <sheetName val="Master"/>
      <sheetName val="SP_RICL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  <sheetName val="Schema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>
        <row r="5">
          <cell r="B5">
            <v>4565677.4227499999</v>
          </cell>
        </row>
      </sheetData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  <sheetName val="quadro tendenziale 28-6-2005"/>
      <sheetName val="appoggio"/>
      <sheetName val="aziende"/>
      <sheetName val="convalid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>
        <row r="7">
          <cell r="L7">
            <v>4.3999999999999997E-2</v>
          </cell>
        </row>
      </sheetData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  <sheetName val="bloomberg"/>
      <sheetName val="input"/>
      <sheetName val="tb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Quadro Macro"/>
      <sheetName val="Dati"/>
      <sheetName val="ABC"/>
    </sheetNames>
    <sheetDataSet>
      <sheetData sheetId="0">
        <row r="3">
          <cell r="J3">
            <v>4593119.2922233669</v>
          </cell>
        </row>
      </sheetData>
      <sheetData sheetId="1">
        <row r="3">
          <cell r="J3">
            <v>4593119.2922233669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3">
          <cell r="J3">
            <v>4593119.2922233669</v>
          </cell>
        </row>
      </sheetData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  <row r="4">
          <cell r="J4">
            <v>124641.50124156506</v>
          </cell>
        </row>
        <row r="5">
          <cell r="J5">
            <v>9242369.3909675106</v>
          </cell>
        </row>
        <row r="6">
          <cell r="J6">
            <v>437977.92139965901</v>
          </cell>
        </row>
        <row r="7">
          <cell r="J7">
            <v>484485.45647604781</v>
          </cell>
        </row>
        <row r="8">
          <cell r="J8">
            <v>4621785.9200075679</v>
          </cell>
        </row>
        <row r="9">
          <cell r="J9">
            <v>1301695.3337871097</v>
          </cell>
        </row>
        <row r="10">
          <cell r="J10">
            <v>1874845.0769533664</v>
          </cell>
        </row>
        <row r="11">
          <cell r="J11">
            <v>4457504.7230358245</v>
          </cell>
        </row>
        <row r="12">
          <cell r="J12">
            <v>3918364.7899194681</v>
          </cell>
        </row>
        <row r="13">
          <cell r="J13">
            <v>928874.54562627629</v>
          </cell>
        </row>
        <row r="14">
          <cell r="J14">
            <v>1598362.3885519102</v>
          </cell>
        </row>
        <row r="15">
          <cell r="J15">
            <v>5242317.1372434022</v>
          </cell>
        </row>
        <row r="16">
          <cell r="J16">
            <v>1330473.1102253951</v>
          </cell>
        </row>
        <row r="17">
          <cell r="J17">
            <v>339922.67577394692</v>
          </cell>
        </row>
        <row r="18">
          <cell r="J18">
            <v>5144846.121548336</v>
          </cell>
        </row>
        <row r="19">
          <cell r="J19">
            <v>3783670.2239130256</v>
          </cell>
        </row>
        <row r="20">
          <cell r="J20">
            <v>592198.15506626421</v>
          </cell>
        </row>
        <row r="21">
          <cell r="J21">
            <v>1932653.4231671956</v>
          </cell>
        </row>
        <row r="22">
          <cell r="J22">
            <v>4776145.7899773438</v>
          </cell>
        </row>
        <row r="23">
          <cell r="J23">
            <v>1558314.7728954146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racciato_personale"/>
      <sheetName val="_TM_Tracciato_personale_dipende"/>
      <sheetName val="Tracciato_personale_dipendente"/>
      <sheetName val="_TM_ANA_Qualifiche_Dipendente"/>
      <sheetName val="_TM_Foglio1"/>
      <sheetName val="_TM_Ana_profili gestionali"/>
      <sheetName val="_TM_Foglio4"/>
      <sheetName val="_TM_Tracciato_personale_non dip"/>
      <sheetName val="Tracciato_personale_non dip"/>
      <sheetName val="ANA_Causali di assunzioni"/>
      <sheetName val="ANA_Voci costo"/>
      <sheetName val="TRNS_Voci costo_Coge OLD DA AGG"/>
      <sheetName val="ANA SPECIALIZZAZIONI"/>
      <sheetName val="Ana_profili gestionali"/>
      <sheetName val="Ana_profili gestionali_old"/>
      <sheetName val="Ana_profili old"/>
      <sheetName val="Posizioni organizzative"/>
      <sheetName val="ANA_CA_Qualifiche_Dipendente"/>
      <sheetName val="_TM_ANA_Qualifiche_Non dipenden"/>
      <sheetName val="ANA_Qualifiche_Non dipendente"/>
      <sheetName val="_TM_ANA_Voci costo"/>
      <sheetName val="TRNS_Voci costo_Coge"/>
      <sheetName val="PdC"/>
      <sheetName val="PROFILI DA DEFINI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O5" t="str">
            <v>ACAC001</v>
          </cell>
        </row>
        <row r="6">
          <cell r="O6" t="str">
            <v>ACAC002</v>
          </cell>
        </row>
        <row r="7">
          <cell r="O7" t="str">
            <v>ACAC003</v>
          </cell>
        </row>
        <row r="8">
          <cell r="O8" t="str">
            <v>ACAC004</v>
          </cell>
        </row>
        <row r="9">
          <cell r="O9" t="str">
            <v>ADAD001</v>
          </cell>
        </row>
        <row r="10">
          <cell r="O10" t="str">
            <v>PCPC001</v>
          </cell>
        </row>
        <row r="11">
          <cell r="O11" t="str">
            <v>PDPD001</v>
          </cell>
        </row>
        <row r="12">
          <cell r="O12" t="str">
            <v>PDPD002</v>
          </cell>
        </row>
        <row r="13">
          <cell r="O13" t="str">
            <v>PDPD003</v>
          </cell>
        </row>
        <row r="14">
          <cell r="O14" t="str">
            <v>SCIA001</v>
          </cell>
        </row>
        <row r="15">
          <cell r="O15" t="str">
            <v>SCIA002</v>
          </cell>
        </row>
        <row r="16">
          <cell r="O16" t="str">
            <v>SCIA003</v>
          </cell>
        </row>
        <row r="17">
          <cell r="O17" t="str">
            <v>SCIA004</v>
          </cell>
        </row>
        <row r="18">
          <cell r="O18" t="str">
            <v>SCIA005</v>
          </cell>
        </row>
        <row r="19">
          <cell r="O19" t="str">
            <v>SCII001</v>
          </cell>
        </row>
        <row r="20">
          <cell r="O20" t="str">
            <v>SCII002</v>
          </cell>
        </row>
        <row r="21">
          <cell r="O21" t="str">
            <v>SCII003</v>
          </cell>
        </row>
        <row r="22">
          <cell r="O22" t="str">
            <v>SCII004</v>
          </cell>
        </row>
        <row r="23">
          <cell r="O23" t="str">
            <v>SCRR001</v>
          </cell>
        </row>
        <row r="24">
          <cell r="O24" t="str">
            <v>SCRR002</v>
          </cell>
        </row>
        <row r="25">
          <cell r="O25" t="str">
            <v>SCRR003</v>
          </cell>
        </row>
        <row r="26">
          <cell r="O26" t="str">
            <v>SCRR004</v>
          </cell>
        </row>
        <row r="27">
          <cell r="O27" t="str">
            <v>SCRR005</v>
          </cell>
        </row>
        <row r="28">
          <cell r="O28" t="str">
            <v>SCRR006</v>
          </cell>
        </row>
        <row r="29">
          <cell r="O29" t="str">
            <v>SCRR007</v>
          </cell>
        </row>
        <row r="30">
          <cell r="O30" t="str">
            <v>SCRR008</v>
          </cell>
        </row>
        <row r="31">
          <cell r="O31" t="str">
            <v>SCRR009</v>
          </cell>
        </row>
        <row r="32">
          <cell r="O32" t="str">
            <v>SCRR010</v>
          </cell>
        </row>
        <row r="33">
          <cell r="O33" t="str">
            <v>SCRR011</v>
          </cell>
        </row>
        <row r="34">
          <cell r="O34" t="str">
            <v>SCTA001</v>
          </cell>
        </row>
        <row r="35">
          <cell r="O35" t="str">
            <v>SCTA002</v>
          </cell>
        </row>
        <row r="36">
          <cell r="O36" t="str">
            <v>SCTA003</v>
          </cell>
        </row>
        <row r="37">
          <cell r="O37" t="str">
            <v>SCTA004</v>
          </cell>
        </row>
        <row r="38">
          <cell r="O38" t="str">
            <v>SCTA005</v>
          </cell>
        </row>
        <row r="39">
          <cell r="O39" t="str">
            <v>SCTA006</v>
          </cell>
        </row>
        <row r="40">
          <cell r="O40" t="str">
            <v>SCTD001</v>
          </cell>
        </row>
        <row r="41">
          <cell r="O41" t="str">
            <v>SCTD002</v>
          </cell>
        </row>
        <row r="42">
          <cell r="O42" t="str">
            <v>SCTP001</v>
          </cell>
        </row>
        <row r="43">
          <cell r="O43" t="str">
            <v>SDAA001</v>
          </cell>
        </row>
        <row r="44">
          <cell r="O44" t="str">
            <v>SDAA002</v>
          </cell>
        </row>
        <row r="45">
          <cell r="O45" t="str">
            <v>SDAA003</v>
          </cell>
        </row>
        <row r="46">
          <cell r="O46" t="str">
            <v>SDAA004</v>
          </cell>
        </row>
        <row r="47">
          <cell r="O47" t="str">
            <v>SDAA005</v>
          </cell>
        </row>
        <row r="48">
          <cell r="O48" t="str">
            <v>SDAA006</v>
          </cell>
        </row>
        <row r="49">
          <cell r="O49" t="str">
            <v>SDAF001</v>
          </cell>
        </row>
        <row r="50">
          <cell r="O50" t="str">
            <v>SDMA001</v>
          </cell>
        </row>
        <row r="51">
          <cell r="O51" t="str">
            <v>SDMA002</v>
          </cell>
        </row>
        <row r="52">
          <cell r="O52" t="str">
            <v>SDMM001</v>
          </cell>
        </row>
        <row r="53">
          <cell r="O53" t="str">
            <v>TCTA001</v>
          </cell>
        </row>
        <row r="54">
          <cell r="O54" t="str">
            <v>TCTA002</v>
          </cell>
        </row>
        <row r="55">
          <cell r="O55" t="str">
            <v>TCTA003</v>
          </cell>
        </row>
        <row r="56">
          <cell r="O56" t="str">
            <v>TCTA004</v>
          </cell>
        </row>
        <row r="57">
          <cell r="O57" t="str">
            <v>TCTA005</v>
          </cell>
        </row>
        <row r="58">
          <cell r="O58" t="str">
            <v>TCTS001</v>
          </cell>
        </row>
        <row r="59">
          <cell r="O59" t="str">
            <v>TCTT001</v>
          </cell>
        </row>
        <row r="60">
          <cell r="O60" t="str">
            <v>TCTT002</v>
          </cell>
        </row>
        <row r="61">
          <cell r="O61" t="str">
            <v>TDTD001</v>
          </cell>
        </row>
        <row r="62">
          <cell r="O62" t="str">
            <v>TDTD002</v>
          </cell>
        </row>
        <row r="63">
          <cell r="O63" t="str">
            <v>TDTD003</v>
          </cell>
        </row>
        <row r="64">
          <cell r="O64" t="str">
            <v>TDTD004</v>
          </cell>
        </row>
        <row r="65">
          <cell r="O65" t="str">
            <v>TDTD005</v>
          </cell>
        </row>
        <row r="66">
          <cell r="O66" t="str">
            <v>TDTD006</v>
          </cell>
        </row>
      </sheetData>
      <sheetData sheetId="15"/>
      <sheetData sheetId="16">
        <row r="3">
          <cell r="A3" t="str">
            <v>D010</v>
          </cell>
        </row>
        <row r="4">
          <cell r="A4" t="str">
            <v>D020</v>
          </cell>
        </row>
        <row r="5">
          <cell r="A5" t="str">
            <v>D030</v>
          </cell>
        </row>
        <row r="6">
          <cell r="A6" t="str">
            <v>D040</v>
          </cell>
        </row>
        <row r="7">
          <cell r="A7" t="str">
            <v>D051</v>
          </cell>
        </row>
        <row r="8">
          <cell r="A8" t="str">
            <v>D052</v>
          </cell>
        </row>
        <row r="9">
          <cell r="A9" t="str">
            <v>D053</v>
          </cell>
        </row>
        <row r="10">
          <cell r="A10" t="str">
            <v>D060</v>
          </cell>
        </row>
        <row r="11">
          <cell r="A11" t="str">
            <v>C010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Rilevazione"/>
      <sheetName val="Detta-spesa"/>
      <sheetName val="Posizioni organizzative"/>
      <sheetName val="Ana_profili gestionali_old"/>
      <sheetName val="popolazioni"/>
    </sheetNames>
    <sheetDataSet>
      <sheetData sheetId="0" refreshError="1">
        <row r="4">
          <cell r="A4" t="str">
            <v>101</v>
          </cell>
        </row>
        <row r="5">
          <cell r="A5" t="str">
            <v>102</v>
          </cell>
        </row>
        <row r="6">
          <cell r="A6" t="str">
            <v>103</v>
          </cell>
        </row>
        <row r="7">
          <cell r="A7" t="str">
            <v>104</v>
          </cell>
        </row>
        <row r="8">
          <cell r="A8" t="str">
            <v>105</v>
          </cell>
        </row>
        <row r="9">
          <cell r="A9" t="str">
            <v>106</v>
          </cell>
        </row>
        <row r="10">
          <cell r="A10" t="str">
            <v>107</v>
          </cell>
        </row>
        <row r="11">
          <cell r="A11" t="str">
            <v>108</v>
          </cell>
        </row>
        <row r="12">
          <cell r="A12" t="str">
            <v>109</v>
          </cell>
        </row>
        <row r="13">
          <cell r="A13" t="str">
            <v>901</v>
          </cell>
        </row>
        <row r="14">
          <cell r="A14" t="str">
            <v>902</v>
          </cell>
        </row>
        <row r="15">
          <cell r="A15" t="str">
            <v>903</v>
          </cell>
        </row>
        <row r="16">
          <cell r="A16" t="str">
            <v>904</v>
          </cell>
        </row>
        <row r="17">
          <cell r="A17" t="str">
            <v>905</v>
          </cell>
        </row>
        <row r="18">
          <cell r="A18" t="str">
            <v>906</v>
          </cell>
        </row>
        <row r="19">
          <cell r="A19" t="str">
            <v>907</v>
          </cell>
        </row>
        <row r="20">
          <cell r="A20" t="str">
            <v>908</v>
          </cell>
        </row>
        <row r="21">
          <cell r="A21" t="str">
            <v>909</v>
          </cell>
        </row>
        <row r="22">
          <cell r="A22" t="str">
            <v>910</v>
          </cell>
        </row>
        <row r="23">
          <cell r="A23" t="str">
            <v>911</v>
          </cell>
        </row>
        <row r="24">
          <cell r="A24" t="str">
            <v>912</v>
          </cell>
        </row>
        <row r="25">
          <cell r="A25" t="str">
            <v>913</v>
          </cell>
        </row>
        <row r="26">
          <cell r="A26" t="str">
            <v>914</v>
          </cell>
        </row>
        <row r="27">
          <cell r="A27" t="str">
            <v>915</v>
          </cell>
        </row>
        <row r="28">
          <cell r="A28" t="str">
            <v>916</v>
          </cell>
        </row>
        <row r="29">
          <cell r="A29" t="str">
            <v>917</v>
          </cell>
        </row>
        <row r="30">
          <cell r="A30" t="str">
            <v>918</v>
          </cell>
        </row>
        <row r="31">
          <cell r="A31" t="str">
            <v>920</v>
          </cell>
        </row>
        <row r="32">
          <cell r="A32" t="str">
            <v>930</v>
          </cell>
        </row>
        <row r="33">
          <cell r="A33" t="str">
            <v>940</v>
          </cell>
        </row>
        <row r="34">
          <cell r="A34" t="str">
            <v>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  <sheetName val="bil. ver."/>
      <sheetName val="abc"/>
      <sheetName val="assumptions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E"/>
      <sheetName val="BdV"/>
      <sheetName val="Quadra_DETT"/>
      <sheetName val="Quadra_SINT"/>
      <sheetName val="SK_927"/>
      <sheetName val="Analisi_Prov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  <sheetName val="A+B"/>
      <sheetName val="Mult bis 3 10-04-00"/>
      <sheetName val="zapasy"/>
      <sheetName val="Valut_Multipli"/>
      <sheetName val="Società_Quotate"/>
      <sheetName val="Multipli_transazioni"/>
      <sheetName val="Mult_bis_3_10-04-00"/>
      <sheetName val="appoggio"/>
      <sheetName val="aziende"/>
      <sheetName val="TABELLE CALCOLO"/>
      <sheetName val="CE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 t="str">
            <v/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 t="str">
            <v/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 t="str">
            <v/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 t="str">
            <v/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 t="str">
            <v/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 t="str">
            <v/>
          </cell>
          <cell r="I274" t="str">
            <v>VALUE</v>
          </cell>
          <cell r="J274" t="str">
            <v/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onv."/>
      <sheetName val="CE"/>
      <sheetName val="tabelle"/>
      <sheetName val="quadro macro"/>
      <sheetName val="system_tabs"/>
      <sheetName val="Dati"/>
      <sheetName val="Accessi_per_SINGOLO_MESE"/>
      <sheetName val="RICOVERATI"/>
      <sheetName val="confronto con i trimestre 2007"/>
      <sheetName val="confronto con iv trimestre 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>
            <v>4565677.4227499999</v>
          </cell>
        </row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0">
          <cell r="C30">
            <v>0</v>
          </cell>
        </row>
      </sheetData>
      <sheetData sheetId="25"/>
      <sheetData sheetId="26">
        <row r="5">
          <cell r="B5">
            <v>4565677.4227499999</v>
          </cell>
        </row>
      </sheetData>
      <sheetData sheetId="27"/>
      <sheetData sheetId="28">
        <row r="5">
          <cell r="B5">
            <v>4565677.4227499999</v>
          </cell>
        </row>
      </sheetData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30">
          <cell r="C30">
            <v>0</v>
          </cell>
        </row>
      </sheetData>
      <sheetData sheetId="41"/>
      <sheetData sheetId="42">
        <row r="30">
          <cell r="C30">
            <v>0</v>
          </cell>
        </row>
      </sheetData>
      <sheetData sheetId="43">
        <row r="30">
          <cell r="C30">
            <v>0</v>
          </cell>
        </row>
      </sheetData>
      <sheetData sheetId="44"/>
      <sheetData sheetId="45">
        <row r="5">
          <cell r="B5">
            <v>4565677.4227499999</v>
          </cell>
        </row>
      </sheetData>
      <sheetData sheetId="46"/>
      <sheetData sheetId="47">
        <row r="5">
          <cell r="B5">
            <v>4565677.4227499999</v>
          </cell>
        </row>
      </sheetData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/>
      <sheetData sheetId="66">
        <row r="30">
          <cell r="C30">
            <v>0</v>
          </cell>
        </row>
      </sheetData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  <sheetName val="imput"/>
      <sheetName val="Delibere1"/>
      <sheetName val="Delibere2"/>
      <sheetName val="Riepilogo1"/>
      <sheetName val="Servizi 116-208"/>
      <sheetName val="Servizi 209-216"/>
      <sheetName val="Servizi 217-224"/>
      <sheetName val="Servizi 225-233"/>
      <sheetName val="Servizi Totale"/>
      <sheetName val="Degenza 301-308"/>
      <sheetName val="Degenza 309-316"/>
      <sheetName val="Degenza 317-324"/>
      <sheetName val="Degenza 325-332"/>
      <sheetName val="Degenza 333-340"/>
      <sheetName val="Degenza 341-348"/>
      <sheetName val="Degenza 349-356"/>
      <sheetName val="Degenza 357-364"/>
      <sheetName val="Degenza Totale"/>
      <sheetName val="Totale Trasferime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  <sheetName val="tabella 1"/>
      <sheetName val="tabella 2"/>
      <sheetName val="tabella 3"/>
      <sheetName val="codifica"/>
      <sheetName val="tabella rettifiche"/>
      <sheetName val="attivo"/>
      <sheetName val="passivo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Indice Delibera"/>
      <sheetName val="Indice CE"/>
      <sheetName val="Indice SP"/>
      <sheetName val="Indice budget generale"/>
      <sheetName val="Modello CE base per SP"/>
      <sheetName val="Modello CE ministeriale"/>
      <sheetName val="Scritture di competenza 2007"/>
      <sheetName val="quote amm.to"/>
      <sheetName val="note compilazione"/>
      <sheetName val="Stato Patrimoniale"/>
      <sheetName val="Budget Patrimoniale"/>
      <sheetName val="Budget finanziario"/>
      <sheetName val="Sintesi SP"/>
      <sheetName val="Regole e scritture per SP"/>
      <sheetName val="Sintesi CE"/>
      <sheetName val="Modello SP"/>
      <sheetName val="nuovo modello SP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Prospetto_pag1+PROD"/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Servizi_e_Altro"/>
      <sheetName val="CQRC"/>
      <sheetName val="RINNOVI CONTRATTUALI"/>
      <sheetName val="TETTO"/>
      <sheetName val="AD02_ASSEGNI NUCLEO FAMILIARE"/>
      <sheetName val="QUALIFICHE"/>
      <sheetName val="D_1.2"/>
      <sheetName val="elenchi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2">
          <cell r="C2" t="str">
            <v>CODICE</v>
          </cell>
        </row>
      </sheetData>
      <sheetData sheetId="6">
        <row r="2">
          <cell r="C2" t="str">
            <v>CODICE</v>
          </cell>
        </row>
      </sheetData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2">
          <cell r="C2" t="str">
            <v>CODICE</v>
          </cell>
        </row>
      </sheetData>
      <sheetData sheetId="10">
        <row r="2">
          <cell r="C2" t="str">
            <v>CODICE</v>
          </cell>
        </row>
      </sheetData>
      <sheetData sheetId="11">
        <row r="2">
          <cell r="C2" t="str">
            <v>CODICE</v>
          </cell>
        </row>
      </sheetData>
      <sheetData sheetId="12">
        <row r="2">
          <cell r="C2" t="str">
            <v>CODICE</v>
          </cell>
        </row>
      </sheetData>
      <sheetData sheetId="13">
        <row r="2">
          <cell r="C2" t="str">
            <v>CODICE</v>
          </cell>
        </row>
      </sheetData>
      <sheetData sheetId="14">
        <row r="2">
          <cell r="C2" t="str">
            <v>CODICE</v>
          </cell>
        </row>
      </sheetData>
      <sheetData sheetId="15">
        <row r="2">
          <cell r="C2" t="str">
            <v>CODICE</v>
          </cell>
        </row>
      </sheetData>
      <sheetData sheetId="16">
        <row r="2">
          <cell r="C2" t="str">
            <v>CODICE</v>
          </cell>
        </row>
      </sheetData>
      <sheetData sheetId="17">
        <row r="2">
          <cell r="C2" t="str">
            <v>CODICE</v>
          </cell>
        </row>
      </sheetData>
      <sheetData sheetId="18">
        <row r="2">
          <cell r="A2" t="str">
            <v>Abitazioni di tipo signorile</v>
          </cell>
        </row>
      </sheetData>
      <sheetData sheetId="19">
        <row r="1">
          <cell r="A1" t="str">
            <v>AZIENDA:</v>
          </cell>
        </row>
      </sheetData>
      <sheetData sheetId="20">
        <row r="1">
          <cell r="A1" t="str">
            <v>Avellino</v>
          </cell>
        </row>
      </sheetData>
      <sheetData sheetId="21">
        <row r="2">
          <cell r="A2" t="str">
            <v>Abitazioni di tipo signorile</v>
          </cell>
        </row>
      </sheetData>
      <sheetData sheetId="22">
        <row r="2">
          <cell r="A2" t="str">
            <v>Abitazioni di tipo signorile</v>
          </cell>
        </row>
      </sheetData>
      <sheetData sheetId="23">
        <row r="2">
          <cell r="C2" t="str">
            <v>CODICE</v>
          </cell>
        </row>
      </sheetData>
      <sheetData sheetId="24">
        <row r="2">
          <cell r="A2" t="str">
            <v>Abitazioni di tipo signorile</v>
          </cell>
        </row>
      </sheetData>
      <sheetData sheetId="25">
        <row r="1">
          <cell r="A1" t="str">
            <v>Avellino</v>
          </cell>
        </row>
      </sheetData>
      <sheetData sheetId="26">
        <row r="2">
          <cell r="C2" t="str">
            <v>CODICE</v>
          </cell>
        </row>
      </sheetData>
      <sheetData sheetId="27">
        <row r="2">
          <cell r="C2" t="str">
            <v>CODICE</v>
          </cell>
        </row>
      </sheetData>
      <sheetData sheetId="28">
        <row r="1">
          <cell r="A1" t="str">
            <v>Avellino</v>
          </cell>
        </row>
      </sheetData>
      <sheetData sheetId="29">
        <row r="2">
          <cell r="C2" t="str">
            <v>CODICE</v>
          </cell>
        </row>
      </sheetData>
      <sheetData sheetId="30">
        <row r="2">
          <cell r="C2" t="str">
            <v>CODICE</v>
          </cell>
        </row>
      </sheetData>
      <sheetData sheetId="31">
        <row r="2">
          <cell r="C2" t="str">
            <v>CODICE</v>
          </cell>
        </row>
      </sheetData>
      <sheetData sheetId="32">
        <row r="2">
          <cell r="C2" t="str">
            <v>CODICE</v>
          </cell>
        </row>
      </sheetData>
      <sheetData sheetId="33">
        <row r="2">
          <cell r="C2" t="str">
            <v>CODICE</v>
          </cell>
        </row>
      </sheetData>
      <sheetData sheetId="34">
        <row r="5">
          <cell r="B5">
            <v>4565677.4227499999</v>
          </cell>
        </row>
      </sheetData>
      <sheetData sheetId="35">
        <row r="2">
          <cell r="C2" t="str">
            <v>CODICE</v>
          </cell>
        </row>
      </sheetData>
      <sheetData sheetId="36">
        <row r="2">
          <cell r="C2" t="str">
            <v>CODICE</v>
          </cell>
        </row>
      </sheetData>
      <sheetData sheetId="37">
        <row r="2">
          <cell r="C2" t="str">
            <v>CODICE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>
        <row r="2">
          <cell r="C2" t="str">
            <v>CODICE</v>
          </cell>
        </row>
      </sheetData>
      <sheetData sheetId="59">
        <row r="2">
          <cell r="C2" t="str">
            <v>CODICE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2">
          <cell r="C2" t="str">
            <v>CODICE</v>
          </cell>
        </row>
      </sheetData>
      <sheetData sheetId="64">
        <row r="2">
          <cell r="C2" t="str">
            <v>CODICE</v>
          </cell>
        </row>
      </sheetData>
      <sheetData sheetId="65">
        <row r="2">
          <cell r="C2" t="str">
            <v>CODICE</v>
          </cell>
        </row>
      </sheetData>
      <sheetData sheetId="66">
        <row r="2">
          <cell r="C2" t="str">
            <v>CODICE</v>
          </cell>
        </row>
      </sheetData>
      <sheetData sheetId="67">
        <row r="2">
          <cell r="C2" t="str">
            <v>CODICE</v>
          </cell>
        </row>
      </sheetData>
      <sheetData sheetId="68">
        <row r="2">
          <cell r="C2" t="str">
            <v>CODICE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2">
          <cell r="C2" t="str">
            <v>CODICE</v>
          </cell>
        </row>
      </sheetData>
      <sheetData sheetId="72">
        <row r="2">
          <cell r="C2" t="str">
            <v>CODICE</v>
          </cell>
        </row>
      </sheetData>
      <sheetData sheetId="73">
        <row r="2">
          <cell r="C2" t="str">
            <v>CODICE</v>
          </cell>
        </row>
      </sheetData>
      <sheetData sheetId="74">
        <row r="2">
          <cell r="C2" t="str">
            <v>CODICE</v>
          </cell>
        </row>
      </sheetData>
      <sheetData sheetId="75">
        <row r="2">
          <cell r="C2" t="str">
            <v>CODICE</v>
          </cell>
        </row>
      </sheetData>
      <sheetData sheetId="76">
        <row r="2">
          <cell r="C2" t="str">
            <v>CODICE</v>
          </cell>
        </row>
      </sheetData>
      <sheetData sheetId="77">
        <row r="2">
          <cell r="C2" t="str">
            <v>CODICE</v>
          </cell>
        </row>
      </sheetData>
      <sheetData sheetId="78">
        <row r="2">
          <cell r="A2" t="str">
            <v>Abitazioni di tipo signorile</v>
          </cell>
        </row>
      </sheetData>
      <sheetData sheetId="79">
        <row r="2">
          <cell r="A2" t="str">
            <v>Abitazioni di tipo signorile</v>
          </cell>
        </row>
      </sheetData>
      <sheetData sheetId="80">
        <row r="1">
          <cell r="A1" t="str">
            <v>Avellino</v>
          </cell>
        </row>
      </sheetData>
      <sheetData sheetId="81">
        <row r="1">
          <cell r="A1" t="str">
            <v>Avellino</v>
          </cell>
        </row>
      </sheetData>
      <sheetData sheetId="82">
        <row r="1">
          <cell r="A1" t="str">
            <v>Avellino</v>
          </cell>
        </row>
      </sheetData>
      <sheetData sheetId="83">
        <row r="1">
          <cell r="A1" t="str">
            <v>Avellino</v>
          </cell>
        </row>
      </sheetData>
      <sheetData sheetId="84">
        <row r="2">
          <cell r="C2" t="str">
            <v>CODICE</v>
          </cell>
        </row>
      </sheetData>
      <sheetData sheetId="85">
        <row r="1">
          <cell r="A1" t="str">
            <v>Avellino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>
        <row r="2">
          <cell r="C2" t="str">
            <v>CODICE</v>
          </cell>
        </row>
      </sheetData>
      <sheetData sheetId="121">
        <row r="2">
          <cell r="C2" t="str">
            <v>CODICE</v>
          </cell>
        </row>
      </sheetData>
      <sheetData sheetId="122">
        <row r="1">
          <cell r="A1" t="str">
            <v>AZIENDA:</v>
          </cell>
        </row>
      </sheetData>
      <sheetData sheetId="123">
        <row r="1">
          <cell r="A1" t="str">
            <v>AZIENDA:</v>
          </cell>
        </row>
      </sheetData>
      <sheetData sheetId="124">
        <row r="1">
          <cell r="A1" t="str">
            <v>Avellino</v>
          </cell>
        </row>
      </sheetData>
      <sheetData sheetId="125">
        <row r="2">
          <cell r="C2" t="str">
            <v>CODICE</v>
          </cell>
        </row>
      </sheetData>
      <sheetData sheetId="126">
        <row r="2">
          <cell r="C2" t="str">
            <v>CODICE</v>
          </cell>
        </row>
      </sheetData>
      <sheetData sheetId="127">
        <row r="2">
          <cell r="C2" t="str">
            <v>CODICE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C2" t="str">
            <v>CODICE</v>
          </cell>
        </row>
      </sheetData>
      <sheetData sheetId="131">
        <row r="2">
          <cell r="C2" t="str">
            <v>CODICE</v>
          </cell>
        </row>
      </sheetData>
      <sheetData sheetId="132">
        <row r="2">
          <cell r="A2" t="str">
            <v>Abitazioni di tipo signorile</v>
          </cell>
        </row>
      </sheetData>
      <sheetData sheetId="133">
        <row r="1">
          <cell r="A1" t="str">
            <v>AZIENDA:</v>
          </cell>
        </row>
      </sheetData>
      <sheetData sheetId="134">
        <row r="1">
          <cell r="A1" t="str">
            <v>Avellino</v>
          </cell>
        </row>
      </sheetData>
      <sheetData sheetId="135">
        <row r="2">
          <cell r="A2" t="str">
            <v>Abitazioni di tipo signorile</v>
          </cell>
        </row>
      </sheetData>
      <sheetData sheetId="136">
        <row r="2">
          <cell r="A2" t="str">
            <v>Abitazioni di tipo signorile</v>
          </cell>
        </row>
      </sheetData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1">
          <cell r="A1" t="str">
            <v>Avellino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2">
          <cell r="C2" t="str">
            <v>CODICE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2">
          <cell r="C2" t="str">
            <v>CODICE</v>
          </cell>
        </row>
      </sheetData>
      <sheetData sheetId="158">
        <row r="2">
          <cell r="C2" t="str">
            <v>CODICE</v>
          </cell>
        </row>
      </sheetData>
      <sheetData sheetId="159">
        <row r="2">
          <cell r="C2" t="str">
            <v>CODICE</v>
          </cell>
        </row>
      </sheetData>
      <sheetData sheetId="160">
        <row r="2">
          <cell r="C2" t="str">
            <v>CODICE</v>
          </cell>
        </row>
      </sheetData>
      <sheetData sheetId="161" refreshError="1"/>
      <sheetData sheetId="162">
        <row r="2">
          <cell r="C2" t="str">
            <v>CODICE</v>
          </cell>
        </row>
      </sheetData>
      <sheetData sheetId="163">
        <row r="2">
          <cell r="A2" t="str">
            <v>Abitazioni di tipo signorile</v>
          </cell>
        </row>
      </sheetData>
      <sheetData sheetId="164">
        <row r="2">
          <cell r="A2" t="str">
            <v>Abitazioni di tipo signorile</v>
          </cell>
        </row>
      </sheetData>
      <sheetData sheetId="165">
        <row r="1">
          <cell r="A1" t="str">
            <v>Avellino</v>
          </cell>
        </row>
      </sheetData>
      <sheetData sheetId="166">
        <row r="1">
          <cell r="A1" t="str">
            <v>Codice USL/Azienda</v>
          </cell>
        </row>
      </sheetData>
      <sheetData sheetId="167">
        <row r="2">
          <cell r="C2" t="str">
            <v>CODICE</v>
          </cell>
        </row>
      </sheetData>
      <sheetData sheetId="168">
        <row r="1">
          <cell r="A1" t="str">
            <v>Avellino</v>
          </cell>
        </row>
      </sheetData>
      <sheetData sheetId="169">
        <row r="2">
          <cell r="A2" t="str">
            <v>Abitazioni di tipo signorile</v>
          </cell>
        </row>
      </sheetData>
      <sheetData sheetId="170">
        <row r="2">
          <cell r="C2" t="str">
            <v>CODICE</v>
          </cell>
        </row>
      </sheetData>
      <sheetData sheetId="171">
        <row r="1">
          <cell r="A1" t="str">
            <v>Avellino</v>
          </cell>
        </row>
      </sheetData>
      <sheetData sheetId="172">
        <row r="2">
          <cell r="A2" t="str">
            <v>Abitazioni di tipo signorile</v>
          </cell>
        </row>
      </sheetData>
      <sheetData sheetId="173">
        <row r="2">
          <cell r="C2" t="str">
            <v>CODICE</v>
          </cell>
        </row>
      </sheetData>
      <sheetData sheetId="174">
        <row r="2">
          <cell r="C2" t="str">
            <v>CODICE</v>
          </cell>
        </row>
      </sheetData>
      <sheetData sheetId="175">
        <row r="2">
          <cell r="C2" t="str">
            <v>CODICE</v>
          </cell>
        </row>
      </sheetData>
      <sheetData sheetId="176">
        <row r="2">
          <cell r="C2" t="str">
            <v>CODICE</v>
          </cell>
        </row>
      </sheetData>
      <sheetData sheetId="177">
        <row r="2">
          <cell r="A2" t="str">
            <v>Abitazioni di tipo signorile</v>
          </cell>
        </row>
      </sheetData>
      <sheetData sheetId="178">
        <row r="2">
          <cell r="A2" t="str">
            <v>Abitazioni di tipo signorile</v>
          </cell>
        </row>
      </sheetData>
      <sheetData sheetId="179">
        <row r="1">
          <cell r="A1" t="str">
            <v>Avellino</v>
          </cell>
        </row>
      </sheetData>
      <sheetData sheetId="180">
        <row r="1">
          <cell r="A1" t="str">
            <v>Avellino</v>
          </cell>
        </row>
      </sheetData>
      <sheetData sheetId="181">
        <row r="1">
          <cell r="A1" t="str">
            <v>Avellino</v>
          </cell>
        </row>
      </sheetData>
      <sheetData sheetId="182">
        <row r="1">
          <cell r="A1" t="str">
            <v>Avellino</v>
          </cell>
        </row>
      </sheetData>
      <sheetData sheetId="183">
        <row r="2">
          <cell r="C2" t="str">
            <v>CODICE</v>
          </cell>
        </row>
      </sheetData>
      <sheetData sheetId="184">
        <row r="1">
          <cell r="A1" t="str">
            <v>Avellino</v>
          </cell>
        </row>
      </sheetData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>
        <row r="7">
          <cell r="L7">
            <v>4.3999999999999997E-2</v>
          </cell>
        </row>
      </sheetData>
      <sheetData sheetId="208" refreshError="1"/>
      <sheetData sheetId="209"/>
      <sheetData sheetId="210"/>
      <sheetData sheetId="211"/>
      <sheetData sheetId="212"/>
      <sheetData sheetId="213">
        <row r="4">
          <cell r="A4" t="str">
            <v>-</v>
          </cell>
        </row>
      </sheetData>
      <sheetData sheetId="214"/>
      <sheetData sheetId="215"/>
      <sheetData sheetId="216"/>
      <sheetData sheetId="217"/>
      <sheetData sheetId="218">
        <row r="3">
          <cell r="I3">
            <v>153</v>
          </cell>
        </row>
      </sheetData>
      <sheetData sheetId="219">
        <row r="3">
          <cell r="I3">
            <v>153</v>
          </cell>
        </row>
      </sheetData>
      <sheetData sheetId="220">
        <row r="4">
          <cell r="A4">
            <v>201</v>
          </cell>
        </row>
      </sheetData>
      <sheetData sheetId="221">
        <row r="1">
          <cell r="A1" t="str">
            <v>Codice USL/Azienda</v>
          </cell>
        </row>
      </sheetData>
      <sheetData sheetId="222" refreshError="1"/>
      <sheetData sheetId="223">
        <row r="4">
          <cell r="A4" t="str">
            <v>-</v>
          </cell>
        </row>
      </sheetData>
      <sheetData sheetId="224">
        <row r="4">
          <cell r="A4" t="str">
            <v>-</v>
          </cell>
        </row>
      </sheetData>
      <sheetData sheetId="225">
        <row r="4">
          <cell r="A4" t="str">
            <v>-</v>
          </cell>
        </row>
      </sheetData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I3">
            <v>153</v>
          </cell>
        </row>
      </sheetData>
      <sheetData sheetId="283">
        <row r="3">
          <cell r="I3">
            <v>153</v>
          </cell>
        </row>
      </sheetData>
      <sheetData sheetId="284">
        <row r="4">
          <cell r="A4">
            <v>201</v>
          </cell>
        </row>
      </sheetData>
      <sheetData sheetId="285">
        <row r="1">
          <cell r="A1" t="str">
            <v>Codice USL/Azienda</v>
          </cell>
        </row>
      </sheetData>
      <sheetData sheetId="286">
        <row r="1">
          <cell r="A1" t="str">
            <v>Codice USL/Azienda</v>
          </cell>
        </row>
      </sheetData>
      <sheetData sheetId="287">
        <row r="4">
          <cell r="A4" t="str">
            <v>-</v>
          </cell>
        </row>
      </sheetData>
      <sheetData sheetId="288">
        <row r="4">
          <cell r="A4" t="str">
            <v>-</v>
          </cell>
        </row>
      </sheetData>
      <sheetData sheetId="289">
        <row r="4">
          <cell r="A4" t="str">
            <v>-</v>
          </cell>
        </row>
      </sheetData>
      <sheetData sheetId="290">
        <row r="4">
          <cell r="A4" t="str">
            <v>-</v>
          </cell>
        </row>
      </sheetData>
      <sheetData sheetId="291" refreshError="1"/>
      <sheetData sheetId="292"/>
      <sheetData sheetId="293"/>
      <sheetData sheetId="294"/>
      <sheetData sheetId="295"/>
      <sheetData sheetId="296"/>
      <sheetData sheetId="297">
        <row r="4">
          <cell r="A4" t="str">
            <v>-</v>
          </cell>
        </row>
      </sheetData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>
        <row r="8">
          <cell r="C8">
            <v>1500000000</v>
          </cell>
        </row>
      </sheetData>
      <sheetData sheetId="471"/>
      <sheetData sheetId="472">
        <row r="2">
          <cell r="C2" t="str">
            <v>CODICE</v>
          </cell>
        </row>
      </sheetData>
      <sheetData sheetId="473"/>
      <sheetData sheetId="474"/>
      <sheetData sheetId="475"/>
      <sheetData sheetId="476">
        <row r="5">
          <cell r="B5">
            <v>4565677.4227499999</v>
          </cell>
        </row>
      </sheetData>
      <sheetData sheetId="477">
        <row r="5">
          <cell r="A5" t="str">
            <v>PIEMONTE</v>
          </cell>
        </row>
      </sheetData>
      <sheetData sheetId="478">
        <row r="10">
          <cell r="D10" t="str">
            <v>Costi d'impianto e di ampliamento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1">
          <cell r="A1" t="str">
            <v>AZIENDA: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1">
          <cell r="A1" t="str">
            <v>AZIENDA: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1">
          <cell r="A1" t="str">
            <v>AZIENDA:</v>
          </cell>
        </row>
      </sheetData>
      <sheetData sheetId="593">
        <row r="1">
          <cell r="A1" t="str">
            <v>AZIENDA:</v>
          </cell>
        </row>
      </sheetData>
      <sheetData sheetId="594">
        <row r="1">
          <cell r="A1" t="str">
            <v>AZIENDA:</v>
          </cell>
        </row>
      </sheetData>
      <sheetData sheetId="595">
        <row r="1">
          <cell r="A1" t="str">
            <v>AZIENDA:</v>
          </cell>
        </row>
      </sheetData>
      <sheetData sheetId="596">
        <row r="1">
          <cell r="A1" t="str">
            <v>AZIENDA:</v>
          </cell>
        </row>
      </sheetData>
      <sheetData sheetId="597">
        <row r="1">
          <cell r="A1" t="str">
            <v>AZIENDA:</v>
          </cell>
        </row>
      </sheetData>
      <sheetData sheetId="598">
        <row r="1">
          <cell r="A1" t="str">
            <v>AZIENDA: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>
        <row r="8">
          <cell r="C8">
            <v>1500000000</v>
          </cell>
        </row>
      </sheetData>
      <sheetData sheetId="627">
        <row r="8">
          <cell r="C8">
            <v>1500000000</v>
          </cell>
        </row>
      </sheetData>
      <sheetData sheetId="628">
        <row r="1">
          <cell r="A1" t="str">
            <v>Codice USL/Azienda</v>
          </cell>
        </row>
      </sheetData>
      <sheetData sheetId="629">
        <row r="1">
          <cell r="A1" t="str">
            <v>Codice USL/Azienda</v>
          </cell>
        </row>
      </sheetData>
      <sheetData sheetId="630">
        <row r="1">
          <cell r="A1" t="str">
            <v>Avellino</v>
          </cell>
        </row>
      </sheetData>
      <sheetData sheetId="631">
        <row r="1">
          <cell r="A1" t="str">
            <v>Avellino</v>
          </cell>
        </row>
      </sheetData>
      <sheetData sheetId="632">
        <row r="1">
          <cell r="A1" t="str">
            <v>Avellino</v>
          </cell>
        </row>
      </sheetData>
      <sheetData sheetId="633">
        <row r="2">
          <cell r="A2" t="str">
            <v>Abitazioni di tipo signorile</v>
          </cell>
        </row>
      </sheetData>
      <sheetData sheetId="634">
        <row r="1">
          <cell r="A1" t="str">
            <v>Avellino</v>
          </cell>
        </row>
      </sheetData>
      <sheetData sheetId="635">
        <row r="1">
          <cell r="A1" t="str">
            <v>AZIENDA:</v>
          </cell>
        </row>
      </sheetData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1">
          <cell r="A1" t="str">
            <v>Codice USL/Azienda</v>
          </cell>
        </row>
      </sheetData>
      <sheetData sheetId="688">
        <row r="1">
          <cell r="A1" t="str">
            <v>Codice USL/Azienda</v>
          </cell>
        </row>
      </sheetData>
      <sheetData sheetId="689">
        <row r="1">
          <cell r="A1" t="str">
            <v>Avellino</v>
          </cell>
        </row>
      </sheetData>
      <sheetData sheetId="690">
        <row r="1">
          <cell r="A1" t="str">
            <v>Avellino</v>
          </cell>
        </row>
      </sheetData>
      <sheetData sheetId="691" refreshError="1"/>
      <sheetData sheetId="692">
        <row r="2">
          <cell r="C2" t="str">
            <v>CODICE</v>
          </cell>
        </row>
      </sheetData>
      <sheetData sheetId="693">
        <row r="1">
          <cell r="A1" t="str">
            <v>Avellino</v>
          </cell>
        </row>
      </sheetData>
      <sheetData sheetId="694">
        <row r="1">
          <cell r="A1" t="str">
            <v>Avellino</v>
          </cell>
        </row>
      </sheetData>
      <sheetData sheetId="695" refreshError="1"/>
      <sheetData sheetId="696">
        <row r="2">
          <cell r="A2" t="str">
            <v>Abitazioni di tipo signorile</v>
          </cell>
        </row>
      </sheetData>
      <sheetData sheetId="697" refreshError="1"/>
      <sheetData sheetId="698">
        <row r="1">
          <cell r="A1" t="str">
            <v>AZIENDA:</v>
          </cell>
        </row>
      </sheetData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>
        <row r="1">
          <cell r="A1" t="str">
            <v>AZIENDA:</v>
          </cell>
        </row>
      </sheetData>
      <sheetData sheetId="705">
        <row r="1">
          <cell r="A1" t="str">
            <v>AZIENDA:</v>
          </cell>
        </row>
      </sheetData>
      <sheetData sheetId="706">
        <row r="1">
          <cell r="A1" t="str">
            <v>AZIENDA:</v>
          </cell>
        </row>
      </sheetData>
      <sheetData sheetId="707">
        <row r="1">
          <cell r="A1" t="str">
            <v>AZIENDA:</v>
          </cell>
        </row>
      </sheetData>
      <sheetData sheetId="708">
        <row r="1">
          <cell r="A1" t="str">
            <v>AZIENDA:</v>
          </cell>
        </row>
      </sheetData>
      <sheetData sheetId="709">
        <row r="1">
          <cell r="A1" t="str">
            <v>AZIENDA:</v>
          </cell>
        </row>
      </sheetData>
      <sheetData sheetId="710">
        <row r="1">
          <cell r="A1" t="str">
            <v>AZIENDA:</v>
          </cell>
        </row>
      </sheetData>
      <sheetData sheetId="711">
        <row r="1">
          <cell r="A1" t="str">
            <v>AZIENDA:</v>
          </cell>
        </row>
      </sheetData>
      <sheetData sheetId="712">
        <row r="1">
          <cell r="A1" t="str">
            <v>AZIENDA: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>
        <row r="1">
          <cell r="A1" t="str">
            <v>AZIENDA:</v>
          </cell>
        </row>
      </sheetData>
      <sheetData sheetId="754" refreshError="1"/>
      <sheetData sheetId="755">
        <row r="2">
          <cell r="C2" t="str">
            <v>CODICE</v>
          </cell>
        </row>
      </sheetData>
      <sheetData sheetId="756">
        <row r="1">
          <cell r="A1" t="str">
            <v>AZIENDA:</v>
          </cell>
        </row>
      </sheetData>
      <sheetData sheetId="757">
        <row r="3">
          <cell r="I3">
            <v>153</v>
          </cell>
        </row>
      </sheetData>
      <sheetData sheetId="758">
        <row r="1">
          <cell r="A1" t="str">
            <v>AZIENDA:</v>
          </cell>
        </row>
      </sheetData>
      <sheetData sheetId="759">
        <row r="1">
          <cell r="A1" t="str">
            <v>AZIENDA:</v>
          </cell>
        </row>
      </sheetData>
      <sheetData sheetId="760">
        <row r="2">
          <cell r="C2" t="str">
            <v>CODICE</v>
          </cell>
        </row>
      </sheetData>
      <sheetData sheetId="761">
        <row r="2">
          <cell r="C2" t="str">
            <v>CODICE</v>
          </cell>
        </row>
      </sheetData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  <sheetData sheetId="774" refreshError="1"/>
      <sheetData sheetId="775">
        <row r="2">
          <cell r="C2" t="str">
            <v>CODICE</v>
          </cell>
        </row>
      </sheetData>
      <sheetData sheetId="776">
        <row r="1">
          <cell r="A1" t="str">
            <v>AZIENDA:</v>
          </cell>
        </row>
      </sheetData>
      <sheetData sheetId="777">
        <row r="2">
          <cell r="C2" t="str">
            <v>CODICE</v>
          </cell>
        </row>
      </sheetData>
      <sheetData sheetId="778"/>
      <sheetData sheetId="779">
        <row r="1">
          <cell r="A1" t="str">
            <v>AZIENDA:</v>
          </cell>
        </row>
      </sheetData>
      <sheetData sheetId="780"/>
      <sheetData sheetId="781">
        <row r="2">
          <cell r="A2" t="str">
            <v>Abitazioni di tipo signorile</v>
          </cell>
        </row>
      </sheetData>
      <sheetData sheetId="782" refreshError="1"/>
      <sheetData sheetId="783"/>
      <sheetData sheetId="784"/>
      <sheetData sheetId="785">
        <row r="1">
          <cell r="A1" t="str">
            <v>Somma di rettificato</v>
          </cell>
        </row>
      </sheetData>
      <sheetData sheetId="786">
        <row r="1">
          <cell r="A1" t="str">
            <v>Codice USL/Azienda</v>
          </cell>
        </row>
      </sheetData>
      <sheetData sheetId="787">
        <row r="1">
          <cell r="A1" t="str">
            <v>Somma di (Dare) Avere</v>
          </cell>
        </row>
      </sheetData>
      <sheetData sheetId="788">
        <row r="1">
          <cell r="A1" t="str">
            <v>Codice USL/Azienda</v>
          </cell>
        </row>
      </sheetData>
      <sheetData sheetId="789">
        <row r="1">
          <cell r="A1" t="str">
            <v>Avellino</v>
          </cell>
        </row>
      </sheetData>
      <sheetData sheetId="790">
        <row r="1">
          <cell r="A1" t="str">
            <v>AZIENDA:</v>
          </cell>
        </row>
      </sheetData>
      <sheetData sheetId="791" refreshError="1"/>
      <sheetData sheetId="792">
        <row r="1">
          <cell r="A1" t="str">
            <v>AZIENDA:</v>
          </cell>
        </row>
      </sheetData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>
        <row r="1">
          <cell r="A1" t="str">
            <v>Somma di rettificato</v>
          </cell>
        </row>
      </sheetData>
      <sheetData sheetId="824">
        <row r="6">
          <cell r="D6">
            <v>2.6000000000000002E-2</v>
          </cell>
        </row>
      </sheetData>
      <sheetData sheetId="825">
        <row r="1">
          <cell r="A1" t="str">
            <v>Somma di (Dare) Avere</v>
          </cell>
        </row>
      </sheetData>
      <sheetData sheetId="826">
        <row r="4">
          <cell r="E4">
            <v>292575000</v>
          </cell>
        </row>
      </sheetData>
      <sheetData sheetId="827"/>
      <sheetData sheetId="828">
        <row r="12">
          <cell r="J12">
            <v>3092</v>
          </cell>
        </row>
      </sheetData>
      <sheetData sheetId="829">
        <row r="3">
          <cell r="I3">
            <v>153</v>
          </cell>
        </row>
      </sheetData>
      <sheetData sheetId="830">
        <row r="2">
          <cell r="C2" t="str">
            <v>CODICE</v>
          </cell>
        </row>
      </sheetData>
      <sheetData sheetId="831">
        <row r="7">
          <cell r="L7">
            <v>4.3999999999999997E-2</v>
          </cell>
        </row>
      </sheetData>
      <sheetData sheetId="832">
        <row r="7">
          <cell r="L7">
            <v>4.3999999999999997E-2</v>
          </cell>
        </row>
      </sheetData>
      <sheetData sheetId="833">
        <row r="2">
          <cell r="C2" t="str">
            <v>CODICE</v>
          </cell>
        </row>
      </sheetData>
      <sheetData sheetId="834">
        <row r="7">
          <cell r="L7">
            <v>4.3999999999999997E-2</v>
          </cell>
        </row>
      </sheetData>
      <sheetData sheetId="835">
        <row r="8">
          <cell r="C8">
            <v>1500000000</v>
          </cell>
        </row>
      </sheetData>
      <sheetData sheetId="836">
        <row r="4">
          <cell r="E4">
            <v>292575000</v>
          </cell>
        </row>
      </sheetData>
      <sheetData sheetId="837">
        <row r="1">
          <cell r="A1" t="str">
            <v>Codice USL/Azienda</v>
          </cell>
        </row>
      </sheetData>
      <sheetData sheetId="838">
        <row r="1">
          <cell r="A1" t="str">
            <v>Codice USL/Azienda</v>
          </cell>
        </row>
      </sheetData>
      <sheetData sheetId="839">
        <row r="1">
          <cell r="A1" t="str">
            <v>Avellino</v>
          </cell>
        </row>
      </sheetData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>
        <row r="132">
          <cell r="D132">
            <v>24124697081</v>
          </cell>
        </row>
      </sheetData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>
        <row r="1">
          <cell r="A1" t="str">
            <v>Somma di rettificato</v>
          </cell>
        </row>
      </sheetData>
      <sheetData sheetId="869">
        <row r="6">
          <cell r="D6">
            <v>2.6000000000000002E-2</v>
          </cell>
        </row>
      </sheetData>
      <sheetData sheetId="870">
        <row r="1">
          <cell r="A1" t="str">
            <v>Somma di (Dare) Avere</v>
          </cell>
        </row>
      </sheetData>
      <sheetData sheetId="871"/>
      <sheetData sheetId="872"/>
      <sheetData sheetId="873">
        <row r="16">
          <cell r="I16">
            <v>4.3856996891980859E-2</v>
          </cell>
        </row>
      </sheetData>
      <sheetData sheetId="874"/>
      <sheetData sheetId="875">
        <row r="1">
          <cell r="A1" t="str">
            <v>AZIENDA:</v>
          </cell>
        </row>
      </sheetData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 refreshError="1"/>
      <sheetData sheetId="896"/>
      <sheetData sheetId="897"/>
      <sheetData sheetId="898" refreshError="1"/>
      <sheetData sheetId="899" refreshError="1"/>
      <sheetData sheetId="900"/>
      <sheetData sheetId="901" refreshError="1"/>
      <sheetData sheetId="902" refreshError="1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Confronto con I Trimestre 2007"/>
      <sheetName val="Confronto con IV Trimestre 2007"/>
      <sheetName val="VALORI"/>
      <sheetName val="elenco"/>
      <sheetName val="ABC"/>
      <sheetName val="Quadro tendenziale 28-6-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appoggio"/>
      <sheetName val="aziende"/>
      <sheetName val="appoggio2"/>
      <sheetName val="ap.Aziende"/>
      <sheetName val="Newco"/>
      <sheetName val="Dati"/>
      <sheetName val="Imetal"/>
      <sheetName val="investimenti"/>
      <sheetName val="main"/>
      <sheetName val="nove-nove"/>
      <sheetName val="mov-patr"/>
      <sheetName val="Timing_Inv"/>
      <sheetName val="Cash_flow_inv"/>
      <sheetName val="Input_Imm"/>
      <sheetName val="Immobilizz__&amp;_Amm_ti"/>
      <sheetName val="Working_Capital"/>
      <sheetName val="TABELLE CALCOLO"/>
      <sheetName val="VALORI"/>
      <sheetName val="setup"/>
      <sheetName val="confronto con i trimestre 2007"/>
      <sheetName val="Quadro Macro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16">
          <cell r="D16">
            <v>435116.71548869193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Luna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98"/>
  <sheetViews>
    <sheetView showGridLines="0" tabSelected="1" zoomScale="84" zoomScaleNormal="84"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N85" sqref="N85:U86"/>
    </sheetView>
  </sheetViews>
  <sheetFormatPr defaultColWidth="9.109375" defaultRowHeight="13.2"/>
  <cols>
    <col min="1" max="1" width="9.109375" style="8"/>
    <col min="2" max="2" width="12.88671875" style="8" customWidth="1"/>
    <col min="3" max="3" width="16.5546875" style="8" customWidth="1"/>
    <col min="4" max="4" width="10" style="8" customWidth="1"/>
    <col min="5" max="5" width="37.33203125" style="8" customWidth="1"/>
    <col min="6" max="6" width="40.44140625" style="8" customWidth="1"/>
    <col min="7" max="7" width="1.109375" style="8" customWidth="1"/>
    <col min="8" max="8" width="14.6640625" style="8" customWidth="1"/>
    <col min="9" max="9" width="13" style="8" customWidth="1"/>
    <col min="10" max="10" width="13.109375" style="8" customWidth="1"/>
    <col min="11" max="11" width="12.109375" style="8" customWidth="1"/>
    <col min="12" max="12" width="12.109375" style="74" customWidth="1"/>
    <col min="13" max="13" width="13.33203125" style="8" customWidth="1"/>
    <col min="14" max="14" width="11.109375" style="8" customWidth="1"/>
    <col min="15" max="15" width="11.33203125" style="8" customWidth="1"/>
    <col min="16" max="16" width="13.109375" style="8" customWidth="1"/>
    <col min="17" max="17" width="13.109375" style="74" customWidth="1"/>
    <col min="18" max="18" width="1.44140625" style="8" customWidth="1"/>
    <col min="19" max="19" width="13.5546875" style="8" customWidth="1"/>
    <col min="20" max="20" width="12" style="8" customWidth="1"/>
    <col min="21" max="21" width="12.88671875" style="74" customWidth="1"/>
    <col min="22" max="22" width="1.5546875" style="8" customWidth="1"/>
    <col min="23" max="24" width="11.44140625" style="8" customWidth="1"/>
    <col min="25" max="25" width="9.6640625" style="8" customWidth="1"/>
    <col min="26" max="26" width="14.109375" style="74" customWidth="1"/>
    <col min="27" max="27" width="1.109375" style="8" customWidth="1"/>
    <col min="28" max="28" width="14.6640625" style="74" customWidth="1"/>
    <col min="29" max="29" width="1" style="8" customWidth="1"/>
    <col min="30" max="30" width="15.109375" style="8" bestFit="1" customWidth="1"/>
    <col min="31" max="31" width="13.88671875" style="8" customWidth="1"/>
    <col min="32" max="32" width="11.5546875" style="8" customWidth="1"/>
    <col min="33" max="33" width="15.33203125" style="8" customWidth="1"/>
    <col min="34" max="34" width="13.33203125" style="8" customWidth="1"/>
    <col min="35" max="35" width="13.109375" style="8" customWidth="1"/>
    <col min="36" max="36" width="13.88671875" style="8" customWidth="1"/>
    <col min="37" max="37" width="16.6640625" style="8" customWidth="1"/>
    <col min="38" max="38" width="14.109375" style="8" customWidth="1"/>
    <col min="39" max="39" width="1" style="8" customWidth="1"/>
    <col min="40" max="40" width="13.44140625" style="8" customWidth="1"/>
    <col min="41" max="16384" width="9.109375" style="8"/>
  </cols>
  <sheetData>
    <row r="1" spans="1:42" ht="22.8">
      <c r="A1" s="1" t="s">
        <v>0</v>
      </c>
      <c r="B1" s="2"/>
      <c r="C1" s="2"/>
      <c r="F1" s="3">
        <v>921</v>
      </c>
      <c r="G1" s="118"/>
      <c r="H1" s="2"/>
      <c r="J1" s="4" t="s">
        <v>1</v>
      </c>
      <c r="K1" s="2"/>
      <c r="L1" s="4"/>
      <c r="M1" s="2"/>
      <c r="N1" s="2"/>
      <c r="O1" s="165" t="str">
        <f>IF(F1&lt;&gt;0,VLOOKUP(F1,Denominazione_Aziende!A:B,2,0)," ")</f>
        <v>AO Cannizzaro</v>
      </c>
      <c r="P1" s="2"/>
      <c r="Q1" s="5"/>
      <c r="R1" s="2"/>
      <c r="S1" s="6"/>
      <c r="T1" s="2"/>
      <c r="U1" s="5"/>
      <c r="V1" s="2"/>
      <c r="W1" s="2"/>
      <c r="X1" s="2"/>
      <c r="Y1" s="7"/>
      <c r="Z1" s="5"/>
      <c r="AA1" s="2"/>
      <c r="AB1" s="5"/>
      <c r="AC1" s="2"/>
      <c r="AO1" s="274"/>
      <c r="AP1" s="274"/>
    </row>
    <row r="2" spans="1:42" ht="6" customHeight="1">
      <c r="A2" s="2"/>
      <c r="B2" s="2"/>
      <c r="C2" s="2"/>
      <c r="D2" s="2"/>
      <c r="E2" s="2"/>
      <c r="F2" s="9"/>
      <c r="G2" s="118"/>
      <c r="H2" s="2"/>
      <c r="I2" s="2"/>
      <c r="J2" s="2"/>
      <c r="K2" s="2"/>
      <c r="L2" s="5"/>
      <c r="M2" s="2"/>
      <c r="N2" s="2"/>
      <c r="O2" s="2"/>
      <c r="P2" s="2"/>
      <c r="Q2" s="5"/>
      <c r="R2" s="2"/>
      <c r="S2" s="2"/>
      <c r="T2" s="2"/>
      <c r="U2" s="5"/>
      <c r="V2" s="2"/>
      <c r="W2" s="2"/>
      <c r="X2" s="2"/>
      <c r="Y2" s="2"/>
      <c r="Z2" s="5"/>
      <c r="AA2" s="2"/>
      <c r="AB2" s="5"/>
      <c r="AC2" s="2"/>
      <c r="AO2" s="274"/>
      <c r="AP2" s="274"/>
    </row>
    <row r="3" spans="1:42" ht="24.75" customHeight="1">
      <c r="A3" s="205" t="s">
        <v>158</v>
      </c>
      <c r="B3" s="2"/>
      <c r="C3" s="2"/>
      <c r="D3" s="2"/>
      <c r="E3" s="2"/>
      <c r="F3" s="203" t="s">
        <v>157</v>
      </c>
      <c r="G3" s="118"/>
      <c r="H3" s="2"/>
      <c r="I3" s="309"/>
      <c r="J3" s="309"/>
      <c r="K3" s="309"/>
      <c r="L3" s="2"/>
      <c r="M3" s="2"/>
      <c r="N3" s="2"/>
      <c r="O3" s="2"/>
      <c r="P3" s="2"/>
      <c r="Q3" s="5"/>
      <c r="R3" s="2"/>
      <c r="S3" s="2"/>
      <c r="T3" s="2"/>
      <c r="U3" s="5"/>
      <c r="V3" s="2"/>
      <c r="W3" s="2"/>
      <c r="X3" s="2"/>
      <c r="Y3" s="2"/>
      <c r="Z3" s="5"/>
      <c r="AA3" s="2"/>
      <c r="AB3" s="5"/>
      <c r="AC3" s="2"/>
      <c r="AO3" s="274"/>
      <c r="AP3" s="274"/>
    </row>
    <row r="4" spans="1:42" ht="8.25" customHeight="1" thickBot="1">
      <c r="A4" s="2"/>
      <c r="B4" s="2"/>
      <c r="C4" s="2"/>
      <c r="D4" s="2"/>
      <c r="E4" s="2"/>
      <c r="F4" s="2"/>
      <c r="G4" s="118"/>
      <c r="H4" s="2"/>
      <c r="I4" s="2"/>
      <c r="J4" s="2"/>
      <c r="K4" s="2"/>
      <c r="L4" s="5"/>
      <c r="M4" s="2"/>
      <c r="N4" s="2"/>
      <c r="O4" s="2"/>
      <c r="P4" s="2"/>
      <c r="Q4" s="5"/>
      <c r="R4" s="2"/>
      <c r="S4" s="2"/>
      <c r="T4" s="2"/>
      <c r="U4" s="5"/>
      <c r="V4" s="2"/>
      <c r="W4" s="2"/>
      <c r="X4" s="2"/>
      <c r="Y4" s="2"/>
      <c r="Z4" s="5"/>
      <c r="AA4" s="2"/>
      <c r="AB4" s="5"/>
      <c r="AC4" s="2"/>
      <c r="AO4" s="274"/>
      <c r="AP4" s="274"/>
    </row>
    <row r="5" spans="1:42" ht="22.5" customHeight="1" thickTop="1">
      <c r="A5" s="10"/>
      <c r="B5" s="11"/>
      <c r="C5" s="11"/>
      <c r="D5" s="11"/>
      <c r="E5" s="12"/>
      <c r="F5" s="13"/>
      <c r="G5" s="118"/>
      <c r="H5" s="310" t="s">
        <v>3</v>
      </c>
      <c r="I5" s="311"/>
      <c r="J5" s="311"/>
      <c r="K5" s="311"/>
      <c r="L5" s="311"/>
      <c r="M5" s="311"/>
      <c r="N5" s="311"/>
      <c r="O5" s="311"/>
      <c r="P5" s="311"/>
      <c r="Q5" s="312"/>
      <c r="R5" s="136">
        <v>0</v>
      </c>
      <c r="S5" s="313" t="s">
        <v>4</v>
      </c>
      <c r="T5" s="314"/>
      <c r="U5" s="315"/>
      <c r="V5" s="2"/>
      <c r="W5" s="319" t="s">
        <v>5</v>
      </c>
      <c r="X5" s="320"/>
      <c r="Y5" s="320"/>
      <c r="Z5" s="321"/>
      <c r="AA5" s="2"/>
      <c r="AB5" s="327" t="s">
        <v>6</v>
      </c>
      <c r="AC5" s="14"/>
      <c r="AD5" s="329" t="s">
        <v>7</v>
      </c>
      <c r="AE5" s="330"/>
      <c r="AF5" s="330"/>
      <c r="AG5" s="330"/>
      <c r="AH5" s="330"/>
      <c r="AI5" s="330"/>
      <c r="AJ5" s="330"/>
      <c r="AK5" s="331"/>
      <c r="AL5" s="332"/>
      <c r="AM5" s="15"/>
      <c r="AN5" s="337" t="s">
        <v>8</v>
      </c>
      <c r="AO5" s="274"/>
      <c r="AP5" s="274"/>
    </row>
    <row r="6" spans="1:42" ht="16.5" customHeight="1">
      <c r="A6" s="16"/>
      <c r="B6" s="17"/>
      <c r="C6" s="17"/>
      <c r="D6" s="17"/>
      <c r="E6" s="17"/>
      <c r="F6" s="18"/>
      <c r="G6" s="118"/>
      <c r="H6" s="19" t="s">
        <v>9</v>
      </c>
      <c r="I6" s="340" t="s">
        <v>10</v>
      </c>
      <c r="J6" s="341"/>
      <c r="K6" s="341"/>
      <c r="L6" s="341"/>
      <c r="M6" s="341"/>
      <c r="N6" s="341"/>
      <c r="O6" s="341"/>
      <c r="P6" s="341"/>
      <c r="Q6" s="342"/>
      <c r="R6" s="136"/>
      <c r="S6" s="316"/>
      <c r="T6" s="317"/>
      <c r="U6" s="318"/>
      <c r="V6" s="2"/>
      <c r="W6" s="322"/>
      <c r="X6" s="323"/>
      <c r="Y6" s="323"/>
      <c r="Z6" s="324"/>
      <c r="AA6" s="2"/>
      <c r="AB6" s="328"/>
      <c r="AC6" s="14"/>
      <c r="AD6" s="343" t="s">
        <v>11</v>
      </c>
      <c r="AE6" s="344"/>
      <c r="AF6" s="344"/>
      <c r="AG6" s="344"/>
      <c r="AH6" s="345" t="s">
        <v>12</v>
      </c>
      <c r="AI6" s="347" t="s">
        <v>13</v>
      </c>
      <c r="AJ6" s="348"/>
      <c r="AK6" s="348"/>
      <c r="AL6" s="349" t="s">
        <v>14</v>
      </c>
      <c r="AM6" s="15"/>
      <c r="AN6" s="338"/>
      <c r="AO6" s="274"/>
      <c r="AP6" s="274"/>
    </row>
    <row r="7" spans="1:42" ht="124.5" customHeight="1">
      <c r="A7" s="16" t="s">
        <v>159</v>
      </c>
      <c r="B7" s="17"/>
      <c r="C7" s="17"/>
      <c r="D7" s="17"/>
      <c r="E7" s="17"/>
      <c r="F7" s="204"/>
      <c r="G7" s="118"/>
      <c r="H7" s="20" t="s">
        <v>15</v>
      </c>
      <c r="I7" s="21" t="s">
        <v>16</v>
      </c>
      <c r="J7" s="21" t="s">
        <v>17</v>
      </c>
      <c r="K7" s="22" t="s">
        <v>18</v>
      </c>
      <c r="L7" s="23" t="s">
        <v>19</v>
      </c>
      <c r="M7" s="24" t="s">
        <v>20</v>
      </c>
      <c r="N7" s="24" t="s">
        <v>21</v>
      </c>
      <c r="O7" s="24" t="s">
        <v>22</v>
      </c>
      <c r="P7" s="22" t="s">
        <v>23</v>
      </c>
      <c r="Q7" s="25" t="s">
        <v>24</v>
      </c>
      <c r="R7" s="136"/>
      <c r="S7" s="26" t="s">
        <v>25</v>
      </c>
      <c r="T7" s="27" t="s">
        <v>26</v>
      </c>
      <c r="U7" s="25" t="s">
        <v>27</v>
      </c>
      <c r="V7" s="2"/>
      <c r="W7" s="28" t="s">
        <v>28</v>
      </c>
      <c r="X7" s="24" t="s">
        <v>29</v>
      </c>
      <c r="Y7" s="24" t="s">
        <v>30</v>
      </c>
      <c r="Z7" s="29" t="s">
        <v>31</v>
      </c>
      <c r="AA7" s="2"/>
      <c r="AB7" s="328"/>
      <c r="AC7" s="14"/>
      <c r="AD7" s="30" t="s">
        <v>32</v>
      </c>
      <c r="AE7" s="31" t="s">
        <v>33</v>
      </c>
      <c r="AF7" s="31" t="s">
        <v>22</v>
      </c>
      <c r="AG7" s="32" t="s">
        <v>34</v>
      </c>
      <c r="AH7" s="346"/>
      <c r="AI7" s="33" t="s">
        <v>35</v>
      </c>
      <c r="AJ7" s="34" t="s">
        <v>36</v>
      </c>
      <c r="AK7" s="35" t="s">
        <v>37</v>
      </c>
      <c r="AL7" s="350"/>
      <c r="AM7" s="15"/>
      <c r="AN7" s="339"/>
      <c r="AO7" s="274"/>
      <c r="AP7" s="274"/>
    </row>
    <row r="8" spans="1:42" ht="27" customHeight="1">
      <c r="A8" s="16"/>
      <c r="B8" s="17"/>
      <c r="C8" s="17"/>
      <c r="D8" s="17"/>
      <c r="E8" s="17"/>
      <c r="F8" s="368"/>
      <c r="G8" s="118"/>
      <c r="H8" s="370" t="s">
        <v>38</v>
      </c>
      <c r="I8" s="335" t="s">
        <v>39</v>
      </c>
      <c r="J8" s="335" t="s">
        <v>40</v>
      </c>
      <c r="K8" s="335" t="s">
        <v>41</v>
      </c>
      <c r="L8" s="333" t="s">
        <v>42</v>
      </c>
      <c r="M8" s="335" t="s">
        <v>43</v>
      </c>
      <c r="N8" s="357" t="s">
        <v>44</v>
      </c>
      <c r="O8" s="359" t="s">
        <v>127</v>
      </c>
      <c r="P8" s="360" t="s">
        <v>45</v>
      </c>
      <c r="Q8" s="325" t="s">
        <v>46</v>
      </c>
      <c r="R8" s="136"/>
      <c r="S8" s="387" t="s">
        <v>128</v>
      </c>
      <c r="T8" s="389" t="s">
        <v>129</v>
      </c>
      <c r="U8" s="325" t="s">
        <v>47</v>
      </c>
      <c r="V8" s="2"/>
      <c r="W8" s="383" t="s">
        <v>130</v>
      </c>
      <c r="X8" s="385" t="s">
        <v>131</v>
      </c>
      <c r="Y8" s="351" t="s">
        <v>132</v>
      </c>
      <c r="Z8" s="353" t="s">
        <v>48</v>
      </c>
      <c r="AA8" s="2"/>
      <c r="AB8" s="355" t="s">
        <v>49</v>
      </c>
      <c r="AC8" s="14"/>
      <c r="AD8" s="381" t="s">
        <v>50</v>
      </c>
      <c r="AE8" s="364" t="s">
        <v>51</v>
      </c>
      <c r="AF8" s="364" t="s">
        <v>52</v>
      </c>
      <c r="AG8" s="366" t="s">
        <v>53</v>
      </c>
      <c r="AH8" s="364" t="s">
        <v>54</v>
      </c>
      <c r="AI8" s="364" t="s">
        <v>55</v>
      </c>
      <c r="AJ8" s="364" t="s">
        <v>56</v>
      </c>
      <c r="AK8" s="366" t="s">
        <v>57</v>
      </c>
      <c r="AL8" s="372" t="s">
        <v>58</v>
      </c>
      <c r="AM8" s="15"/>
      <c r="AN8" s="374" t="s">
        <v>59</v>
      </c>
      <c r="AO8" s="274"/>
      <c r="AP8" s="274"/>
    </row>
    <row r="9" spans="1:42" ht="20.25" customHeight="1">
      <c r="A9" s="36"/>
      <c r="B9" s="37"/>
      <c r="C9" s="37"/>
      <c r="D9" s="37"/>
      <c r="E9" s="37"/>
      <c r="F9" s="369"/>
      <c r="G9" s="118"/>
      <c r="H9" s="371"/>
      <c r="I9" s="336"/>
      <c r="J9" s="336"/>
      <c r="K9" s="336"/>
      <c r="L9" s="334"/>
      <c r="M9" s="336"/>
      <c r="N9" s="358"/>
      <c r="O9" s="358"/>
      <c r="P9" s="361"/>
      <c r="Q9" s="326"/>
      <c r="R9" s="136"/>
      <c r="S9" s="388"/>
      <c r="T9" s="361"/>
      <c r="U9" s="326"/>
      <c r="V9" s="2"/>
      <c r="W9" s="384"/>
      <c r="X9" s="386"/>
      <c r="Y9" s="352"/>
      <c r="Z9" s="354"/>
      <c r="AA9" s="2"/>
      <c r="AB9" s="356"/>
      <c r="AC9" s="14"/>
      <c r="AD9" s="382"/>
      <c r="AE9" s="365"/>
      <c r="AF9" s="365"/>
      <c r="AG9" s="367"/>
      <c r="AH9" s="365"/>
      <c r="AI9" s="365"/>
      <c r="AJ9" s="365"/>
      <c r="AK9" s="367"/>
      <c r="AL9" s="373"/>
      <c r="AM9" s="15"/>
      <c r="AN9" s="375"/>
      <c r="AO9" s="274"/>
      <c r="AP9" s="274"/>
    </row>
    <row r="10" spans="1:42" ht="6.75" customHeight="1">
      <c r="A10" s="38"/>
      <c r="B10" s="39"/>
      <c r="C10" s="39"/>
      <c r="D10" s="39"/>
      <c r="E10" s="39"/>
      <c r="F10" s="40"/>
      <c r="G10" s="118"/>
      <c r="H10" s="41"/>
      <c r="I10" s="42"/>
      <c r="J10" s="42"/>
      <c r="K10" s="42"/>
      <c r="L10" s="43"/>
      <c r="M10" s="42"/>
      <c r="N10" s="42"/>
      <c r="O10" s="42"/>
      <c r="P10" s="42"/>
      <c r="Q10" s="44"/>
      <c r="R10" s="136"/>
      <c r="S10" s="41"/>
      <c r="T10" s="42"/>
      <c r="U10" s="44"/>
      <c r="V10" s="2"/>
      <c r="W10" s="45"/>
      <c r="X10" s="42"/>
      <c r="Y10" s="46"/>
      <c r="Z10" s="47"/>
      <c r="AA10" s="2"/>
      <c r="AB10" s="48"/>
      <c r="AC10" s="49"/>
      <c r="AD10" s="50"/>
      <c r="AE10" s="51"/>
      <c r="AF10" s="51"/>
      <c r="AG10" s="52"/>
      <c r="AH10" s="51"/>
      <c r="AI10" s="51"/>
      <c r="AJ10" s="51"/>
      <c r="AK10" s="52"/>
      <c r="AL10" s="53"/>
      <c r="AN10" s="54"/>
      <c r="AO10" s="274"/>
      <c r="AP10" s="274"/>
    </row>
    <row r="11" spans="1:42" ht="19.5" customHeight="1">
      <c r="A11" s="376" t="s">
        <v>60</v>
      </c>
      <c r="B11" s="377"/>
      <c r="C11" s="377"/>
      <c r="D11" s="377"/>
      <c r="E11" s="378"/>
      <c r="F11" s="55">
        <v>389</v>
      </c>
      <c r="G11" s="85"/>
      <c r="H11" s="185">
        <f>21443-3822</f>
        <v>17621</v>
      </c>
      <c r="I11" s="115">
        <v>7936</v>
      </c>
      <c r="J11" s="186">
        <v>2288</v>
      </c>
      <c r="K11" s="186">
        <v>1219</v>
      </c>
      <c r="L11" s="56">
        <f>I11+J11+K11</f>
        <v>11443</v>
      </c>
      <c r="M11" s="57">
        <v>3822</v>
      </c>
      <c r="N11" s="58">
        <v>96</v>
      </c>
      <c r="O11" s="58">
        <v>629</v>
      </c>
      <c r="P11" s="59">
        <f>SUM(L11:O11)</f>
        <v>15990</v>
      </c>
      <c r="Q11" s="60">
        <f>H11+P11</f>
        <v>33611</v>
      </c>
      <c r="R11" s="136"/>
      <c r="S11" s="188">
        <v>9208</v>
      </c>
      <c r="T11" s="82">
        <v>2857</v>
      </c>
      <c r="U11" s="62">
        <f>S11+T11</f>
        <v>12065</v>
      </c>
      <c r="V11" s="2"/>
      <c r="W11" s="63">
        <v>5</v>
      </c>
      <c r="X11" s="58">
        <v>0</v>
      </c>
      <c r="Y11" s="191">
        <v>0</v>
      </c>
      <c r="Z11" s="64">
        <f>W11+X11+Y11</f>
        <v>5</v>
      </c>
      <c r="AA11" s="2"/>
      <c r="AB11" s="65">
        <f>Q11+U11+Z11</f>
        <v>45681</v>
      </c>
      <c r="AC11" s="49"/>
      <c r="AD11" s="63">
        <v>55</v>
      </c>
      <c r="AE11" s="58">
        <v>0</v>
      </c>
      <c r="AF11" s="58">
        <v>704</v>
      </c>
      <c r="AG11" s="59">
        <f>AD11+AE11+AF11</f>
        <v>759</v>
      </c>
      <c r="AH11" s="192">
        <v>6514</v>
      </c>
      <c r="AI11" s="110">
        <v>108</v>
      </c>
      <c r="AJ11" s="110">
        <v>0</v>
      </c>
      <c r="AK11" s="59">
        <f>AI11+AJ11</f>
        <v>108</v>
      </c>
      <c r="AL11" s="59">
        <f>AG11+AH11+AK11</f>
        <v>7381</v>
      </c>
      <c r="AM11" s="66"/>
      <c r="AN11" s="65">
        <f>+AB11-AL11</f>
        <v>38300</v>
      </c>
      <c r="AO11" s="289"/>
      <c r="AP11" s="274"/>
    </row>
    <row r="12" spans="1:42" ht="19.5" customHeight="1">
      <c r="A12" s="379" t="s">
        <v>61</v>
      </c>
      <c r="B12" s="380"/>
      <c r="C12" s="380"/>
      <c r="D12" s="380"/>
      <c r="E12" s="380"/>
      <c r="F12" s="55">
        <v>0</v>
      </c>
      <c r="G12" s="85"/>
      <c r="H12" s="67">
        <v>0</v>
      </c>
      <c r="I12" s="68">
        <v>0</v>
      </c>
      <c r="J12" s="68">
        <v>0</v>
      </c>
      <c r="K12" s="68">
        <v>0</v>
      </c>
      <c r="L12" s="69">
        <f>I12+J12+K12</f>
        <v>0</v>
      </c>
      <c r="M12" s="70">
        <v>0</v>
      </c>
      <c r="N12" s="70">
        <v>0</v>
      </c>
      <c r="O12" s="70">
        <v>0</v>
      </c>
      <c r="P12" s="59">
        <f>SUM(L12:O12)</f>
        <v>0</v>
      </c>
      <c r="Q12" s="60">
        <f>H12+P12</f>
        <v>0</v>
      </c>
      <c r="R12" s="136"/>
      <c r="S12" s="61">
        <v>0</v>
      </c>
      <c r="T12" s="58">
        <v>0</v>
      </c>
      <c r="U12" s="62">
        <f>S12+T12</f>
        <v>0</v>
      </c>
      <c r="V12" s="2"/>
      <c r="W12" s="63">
        <v>0</v>
      </c>
      <c r="X12" s="58">
        <v>0</v>
      </c>
      <c r="Y12" s="58">
        <v>0</v>
      </c>
      <c r="Z12" s="64">
        <f>W12+X12+Y12</f>
        <v>0</v>
      </c>
      <c r="AA12" s="2"/>
      <c r="AB12" s="65">
        <f>Q12+U12+Z12</f>
        <v>0</v>
      </c>
      <c r="AC12" s="49"/>
      <c r="AD12" s="63">
        <v>0</v>
      </c>
      <c r="AE12" s="58">
        <v>0</v>
      </c>
      <c r="AF12" s="58">
        <v>0</v>
      </c>
      <c r="AG12" s="59">
        <f>AD12+AE12+AF12</f>
        <v>0</v>
      </c>
      <c r="AH12" s="110">
        <v>0</v>
      </c>
      <c r="AI12" s="110">
        <v>0</v>
      </c>
      <c r="AJ12" s="110">
        <v>0</v>
      </c>
      <c r="AK12" s="59">
        <f>AI12+AJ12</f>
        <v>0</v>
      </c>
      <c r="AL12" s="59">
        <f>AG12+AH12+AK12</f>
        <v>0</v>
      </c>
      <c r="AM12" s="66"/>
      <c r="AN12" s="65">
        <f>+AB12-AL12</f>
        <v>0</v>
      </c>
      <c r="AO12" s="274"/>
      <c r="AP12" s="274"/>
    </row>
    <row r="13" spans="1:42" s="74" customFormat="1" ht="23.25" customHeight="1">
      <c r="A13" s="362" t="s">
        <v>62</v>
      </c>
      <c r="B13" s="363"/>
      <c r="C13" s="363"/>
      <c r="D13" s="363"/>
      <c r="E13" s="363"/>
      <c r="F13" s="60">
        <f>SUM(F11:F12)</f>
        <v>389</v>
      </c>
      <c r="G13" s="118"/>
      <c r="H13" s="71">
        <f>H11+H12</f>
        <v>17621</v>
      </c>
      <c r="I13" s="59">
        <f>I11+I12</f>
        <v>7936</v>
      </c>
      <c r="J13" s="59">
        <f>J11+J12</f>
        <v>2288</v>
      </c>
      <c r="K13" s="59">
        <f>K11+K12</f>
        <v>1219</v>
      </c>
      <c r="L13" s="59">
        <f>I13+J13+K13</f>
        <v>11443</v>
      </c>
      <c r="M13" s="59">
        <f>M11+M12</f>
        <v>3822</v>
      </c>
      <c r="N13" s="59">
        <f>N11+N12</f>
        <v>96</v>
      </c>
      <c r="O13" s="59">
        <f>O11+O12</f>
        <v>629</v>
      </c>
      <c r="P13" s="59">
        <f>SUM(L13:O13)</f>
        <v>15990</v>
      </c>
      <c r="Q13" s="60">
        <f>H13+P13</f>
        <v>33611</v>
      </c>
      <c r="R13" s="193"/>
      <c r="S13" s="72">
        <f>S11+S12</f>
        <v>9208</v>
      </c>
      <c r="T13" s="56">
        <f>T11+T12</f>
        <v>2857</v>
      </c>
      <c r="U13" s="194">
        <f>S13+T13</f>
        <v>12065</v>
      </c>
      <c r="V13" s="195"/>
      <c r="W13" s="73">
        <f>W11+W12</f>
        <v>5</v>
      </c>
      <c r="X13" s="56">
        <f>X11+X12</f>
        <v>0</v>
      </c>
      <c r="Y13" s="56">
        <f>Y11+Y12</f>
        <v>0</v>
      </c>
      <c r="Z13" s="64">
        <f>W13+X13+Y13</f>
        <v>5</v>
      </c>
      <c r="AA13" s="195"/>
      <c r="AB13" s="65">
        <f>Q13+U13+Z13</f>
        <v>45681</v>
      </c>
      <c r="AC13" s="196"/>
      <c r="AD13" s="73">
        <f>AD11+AD12</f>
        <v>55</v>
      </c>
      <c r="AE13" s="56">
        <f>AE11+AE12</f>
        <v>0</v>
      </c>
      <c r="AF13" s="56">
        <f>AF11+AF12</f>
        <v>704</v>
      </c>
      <c r="AG13" s="59">
        <f>AD13+AE13+AF13</f>
        <v>759</v>
      </c>
      <c r="AH13" s="59">
        <f>AH11+AH12</f>
        <v>6514</v>
      </c>
      <c r="AI13" s="59">
        <f>AI11+AI12</f>
        <v>108</v>
      </c>
      <c r="AJ13" s="59">
        <f>AJ11+AJ12</f>
        <v>0</v>
      </c>
      <c r="AK13" s="59">
        <f>AI13+AJ13</f>
        <v>108</v>
      </c>
      <c r="AL13" s="59">
        <f>AG13+AH13+AK13</f>
        <v>7381</v>
      </c>
      <c r="AM13" s="197"/>
      <c r="AN13" s="65">
        <f>+AB13-AL13</f>
        <v>38300</v>
      </c>
      <c r="AO13" s="283"/>
      <c r="AP13" s="283"/>
    </row>
    <row r="14" spans="1:42" ht="6.75" customHeight="1">
      <c r="A14" s="132"/>
      <c r="B14" s="133"/>
      <c r="C14" s="133"/>
      <c r="D14" s="133"/>
      <c r="E14" s="133"/>
      <c r="F14" s="134"/>
      <c r="G14" s="118"/>
      <c r="H14" s="145"/>
      <c r="I14" s="85"/>
      <c r="J14" s="85"/>
      <c r="K14" s="85"/>
      <c r="L14" s="85"/>
      <c r="M14" s="85"/>
      <c r="N14" s="85"/>
      <c r="O14" s="85"/>
      <c r="P14" s="85"/>
      <c r="Q14" s="146"/>
      <c r="R14" s="136"/>
      <c r="S14" s="150"/>
      <c r="T14" s="151"/>
      <c r="U14" s="152"/>
      <c r="V14" s="2"/>
      <c r="W14" s="147"/>
      <c r="X14" s="148"/>
      <c r="Y14" s="148"/>
      <c r="Z14" s="158"/>
      <c r="AA14" s="2"/>
      <c r="AB14" s="75"/>
      <c r="AC14" s="49"/>
      <c r="AD14" s="159"/>
      <c r="AE14" s="160"/>
      <c r="AF14" s="160"/>
      <c r="AG14" s="160"/>
      <c r="AH14" s="160"/>
      <c r="AI14" s="160"/>
      <c r="AJ14" s="160"/>
      <c r="AK14" s="160"/>
      <c r="AL14" s="161"/>
      <c r="AM14" s="66"/>
      <c r="AN14" s="75"/>
      <c r="AO14" s="274"/>
      <c r="AP14" s="274"/>
    </row>
    <row r="15" spans="1:42" ht="19.5" customHeight="1">
      <c r="A15" s="390" t="s">
        <v>63</v>
      </c>
      <c r="B15" s="391"/>
      <c r="C15" s="391"/>
      <c r="D15" s="391"/>
      <c r="E15" s="391"/>
      <c r="F15" s="55">
        <v>12</v>
      </c>
      <c r="G15" s="118"/>
      <c r="H15" s="185">
        <f>651-104</f>
        <v>547</v>
      </c>
      <c r="I15" s="115">
        <v>138</v>
      </c>
      <c r="J15" s="186">
        <v>20</v>
      </c>
      <c r="K15" s="186">
        <v>74</v>
      </c>
      <c r="L15" s="78">
        <f>I15+J15+K15</f>
        <v>232</v>
      </c>
      <c r="M15" s="189">
        <v>104</v>
      </c>
      <c r="N15" s="189">
        <v>0</v>
      </c>
      <c r="O15" s="190">
        <v>0</v>
      </c>
      <c r="P15" s="59">
        <f>SUM(L15:O15)</f>
        <v>336</v>
      </c>
      <c r="Q15" s="60">
        <f>H15+P15</f>
        <v>883</v>
      </c>
      <c r="R15" s="136"/>
      <c r="S15" s="188">
        <v>243</v>
      </c>
      <c r="T15" s="82">
        <v>75</v>
      </c>
      <c r="U15" s="62">
        <f>S15+T15</f>
        <v>318</v>
      </c>
      <c r="V15" s="2"/>
      <c r="W15" s="63">
        <v>0</v>
      </c>
      <c r="X15" s="58">
        <v>0</v>
      </c>
      <c r="Y15" s="191">
        <v>0</v>
      </c>
      <c r="Z15" s="59">
        <f>W15+X15+Y15</f>
        <v>0</v>
      </c>
      <c r="AA15" s="2"/>
      <c r="AB15" s="65">
        <f>Q15+U15+Z15</f>
        <v>1201</v>
      </c>
      <c r="AC15" s="49"/>
      <c r="AD15" s="63">
        <v>0</v>
      </c>
      <c r="AE15" s="58">
        <v>0</v>
      </c>
      <c r="AF15" s="58">
        <v>6</v>
      </c>
      <c r="AG15" s="59">
        <f>AD15+AE15+AF15</f>
        <v>6</v>
      </c>
      <c r="AH15" s="192">
        <v>182</v>
      </c>
      <c r="AI15" s="110">
        <v>0</v>
      </c>
      <c r="AJ15" s="110">
        <v>0</v>
      </c>
      <c r="AK15" s="59">
        <f>AI15+AJ15</f>
        <v>0</v>
      </c>
      <c r="AL15" s="76">
        <f>AG15+AH15+AK15</f>
        <v>188</v>
      </c>
      <c r="AM15" s="66"/>
      <c r="AN15" s="65">
        <f>+AB15-AL15</f>
        <v>1013</v>
      </c>
      <c r="AO15" s="289"/>
      <c r="AP15" s="274"/>
    </row>
    <row r="16" spans="1:42" ht="19.5" customHeight="1">
      <c r="A16" s="379" t="s">
        <v>64</v>
      </c>
      <c r="B16" s="380"/>
      <c r="C16" s="380"/>
      <c r="D16" s="380"/>
      <c r="E16" s="380"/>
      <c r="F16" s="55">
        <v>3</v>
      </c>
      <c r="G16" s="118"/>
      <c r="H16" s="185">
        <v>131</v>
      </c>
      <c r="I16" s="115">
        <v>59</v>
      </c>
      <c r="J16" s="186">
        <v>1</v>
      </c>
      <c r="K16" s="186">
        <v>32</v>
      </c>
      <c r="L16" s="56">
        <f>I16+J16+K16</f>
        <v>92</v>
      </c>
      <c r="M16" s="58">
        <v>0</v>
      </c>
      <c r="N16" s="58">
        <v>0</v>
      </c>
      <c r="O16" s="58">
        <v>0</v>
      </c>
      <c r="P16" s="59">
        <f>SUM(L16:O16)</f>
        <v>92</v>
      </c>
      <c r="Q16" s="60">
        <f>H16+P16</f>
        <v>223</v>
      </c>
      <c r="R16" s="136"/>
      <c r="S16" s="188">
        <v>59</v>
      </c>
      <c r="T16" s="82">
        <v>19</v>
      </c>
      <c r="U16" s="62">
        <f>S16+T16</f>
        <v>78</v>
      </c>
      <c r="V16" s="2"/>
      <c r="W16" s="63">
        <v>0</v>
      </c>
      <c r="X16" s="58">
        <v>0</v>
      </c>
      <c r="Y16" s="191">
        <v>0</v>
      </c>
      <c r="Z16" s="59">
        <f>W16+X16+Y16</f>
        <v>0</v>
      </c>
      <c r="AA16" s="2"/>
      <c r="AB16" s="65">
        <f>Q16+U16+Z16</f>
        <v>301</v>
      </c>
      <c r="AC16" s="49"/>
      <c r="AD16" s="63">
        <v>0</v>
      </c>
      <c r="AE16" s="58">
        <v>0</v>
      </c>
      <c r="AF16" s="58">
        <v>1</v>
      </c>
      <c r="AG16" s="59">
        <f>AD16+AE16+AF16</f>
        <v>1</v>
      </c>
      <c r="AH16" s="192">
        <v>51</v>
      </c>
      <c r="AI16" s="110">
        <v>0</v>
      </c>
      <c r="AJ16" s="110">
        <v>0</v>
      </c>
      <c r="AK16" s="59">
        <f>AI16+AJ16</f>
        <v>0</v>
      </c>
      <c r="AL16" s="76">
        <f>AG16+AH16+AK16</f>
        <v>52</v>
      </c>
      <c r="AM16" s="66"/>
      <c r="AN16" s="65">
        <f>+AB16-AL16</f>
        <v>249</v>
      </c>
      <c r="AO16" s="274"/>
      <c r="AP16" s="274"/>
    </row>
    <row r="17" spans="1:42" ht="19.5" customHeight="1">
      <c r="A17" s="379" t="s">
        <v>65</v>
      </c>
      <c r="B17" s="380"/>
      <c r="C17" s="380"/>
      <c r="D17" s="380"/>
      <c r="E17" s="380"/>
      <c r="F17" s="55">
        <v>1</v>
      </c>
      <c r="G17" s="118"/>
      <c r="H17" s="185">
        <v>45</v>
      </c>
      <c r="I17" s="115">
        <v>46</v>
      </c>
      <c r="J17" s="186">
        <v>0</v>
      </c>
      <c r="K17" s="186">
        <v>11</v>
      </c>
      <c r="L17" s="56">
        <f>I17+J17+K17</f>
        <v>57</v>
      </c>
      <c r="M17" s="58">
        <v>0</v>
      </c>
      <c r="N17" s="58">
        <v>0</v>
      </c>
      <c r="O17" s="58">
        <v>0</v>
      </c>
      <c r="P17" s="59">
        <f>SUM(L17:O17)</f>
        <v>57</v>
      </c>
      <c r="Q17" s="60">
        <f>H17+P17</f>
        <v>102</v>
      </c>
      <c r="R17" s="136"/>
      <c r="S17" s="188">
        <v>27</v>
      </c>
      <c r="T17" s="82">
        <v>9</v>
      </c>
      <c r="U17" s="62">
        <f>S17+T17</f>
        <v>36</v>
      </c>
      <c r="V17" s="2"/>
      <c r="W17" s="63">
        <v>0</v>
      </c>
      <c r="X17" s="58">
        <v>0</v>
      </c>
      <c r="Y17" s="191">
        <v>0</v>
      </c>
      <c r="Z17" s="59">
        <f>W17+X17+Y17</f>
        <v>0</v>
      </c>
      <c r="AA17" s="2"/>
      <c r="AB17" s="65">
        <f>Q17+U17+Z17</f>
        <v>138</v>
      </c>
      <c r="AC17" s="49"/>
      <c r="AD17" s="63">
        <v>0</v>
      </c>
      <c r="AE17" s="58">
        <v>0</v>
      </c>
      <c r="AF17" s="58">
        <v>0</v>
      </c>
      <c r="AG17" s="59">
        <f>AD17+AE17+AF17</f>
        <v>0</v>
      </c>
      <c r="AH17" s="192">
        <v>15</v>
      </c>
      <c r="AI17" s="110">
        <v>0</v>
      </c>
      <c r="AJ17" s="110">
        <v>0</v>
      </c>
      <c r="AK17" s="59">
        <f>AI17+AJ17</f>
        <v>0</v>
      </c>
      <c r="AL17" s="76">
        <f>AG17+AH17+AK17</f>
        <v>15</v>
      </c>
      <c r="AM17" s="66"/>
      <c r="AN17" s="65">
        <f>+AB17-AL17</f>
        <v>123</v>
      </c>
      <c r="AO17" s="274"/>
      <c r="AP17" s="274"/>
    </row>
    <row r="18" spans="1:42" ht="19.5" customHeight="1">
      <c r="A18" s="379" t="s">
        <v>66</v>
      </c>
      <c r="B18" s="380"/>
      <c r="C18" s="380"/>
      <c r="D18" s="380"/>
      <c r="E18" s="380"/>
      <c r="F18" s="55">
        <v>9</v>
      </c>
      <c r="G18" s="118"/>
      <c r="H18" s="185">
        <v>280</v>
      </c>
      <c r="I18" s="115">
        <v>187</v>
      </c>
      <c r="J18" s="186">
        <v>1</v>
      </c>
      <c r="K18" s="186">
        <v>96</v>
      </c>
      <c r="L18" s="56">
        <f>I18+J18+K18</f>
        <v>284</v>
      </c>
      <c r="M18" s="58">
        <v>0</v>
      </c>
      <c r="N18" s="58">
        <v>0</v>
      </c>
      <c r="O18" s="58">
        <v>5</v>
      </c>
      <c r="P18" s="59">
        <f>SUM(L18:O18)</f>
        <v>289</v>
      </c>
      <c r="Q18" s="60">
        <f>H18+P18</f>
        <v>569</v>
      </c>
      <c r="R18" s="136"/>
      <c r="S18" s="188">
        <v>144</v>
      </c>
      <c r="T18" s="82">
        <v>48</v>
      </c>
      <c r="U18" s="62">
        <f>S18+T18</f>
        <v>192</v>
      </c>
      <c r="V18" s="2"/>
      <c r="W18" s="63">
        <v>0</v>
      </c>
      <c r="X18" s="58">
        <v>0</v>
      </c>
      <c r="Y18" s="191">
        <v>0</v>
      </c>
      <c r="Z18" s="59">
        <f>W18+X18+Y18</f>
        <v>0</v>
      </c>
      <c r="AA18" s="2"/>
      <c r="AB18" s="65">
        <f>Q18+U18+Z18</f>
        <v>761</v>
      </c>
      <c r="AC18" s="49"/>
      <c r="AD18" s="63">
        <v>0</v>
      </c>
      <c r="AE18" s="58">
        <v>0</v>
      </c>
      <c r="AF18" s="58">
        <v>1</v>
      </c>
      <c r="AG18" s="59">
        <f>AD18+AE18+AF18</f>
        <v>1</v>
      </c>
      <c r="AH18" s="192">
        <v>41</v>
      </c>
      <c r="AI18" s="110">
        <v>0</v>
      </c>
      <c r="AJ18" s="110">
        <v>0</v>
      </c>
      <c r="AK18" s="59">
        <f>AI18+AJ18</f>
        <v>0</v>
      </c>
      <c r="AL18" s="76">
        <f>AG18+AH18+AK18</f>
        <v>42</v>
      </c>
      <c r="AM18" s="66"/>
      <c r="AN18" s="65">
        <f>+AB18-AL18</f>
        <v>719</v>
      </c>
      <c r="AO18" s="274"/>
      <c r="AP18" s="274"/>
    </row>
    <row r="19" spans="1:42" s="74" customFormat="1" ht="23.25" customHeight="1">
      <c r="A19" s="392" t="s">
        <v>67</v>
      </c>
      <c r="B19" s="393"/>
      <c r="C19" s="393"/>
      <c r="D19" s="393"/>
      <c r="E19" s="393"/>
      <c r="F19" s="77">
        <f>+F15+F16+F17+F18</f>
        <v>25</v>
      </c>
      <c r="G19" s="118"/>
      <c r="H19" s="72">
        <f>+H15+H16+H17+H18</f>
        <v>1003</v>
      </c>
      <c r="I19" s="56">
        <f>+I15+I16+I17+I18</f>
        <v>430</v>
      </c>
      <c r="J19" s="56">
        <f>+J15+J16+J17+J18</f>
        <v>22</v>
      </c>
      <c r="K19" s="56">
        <f>+K15+K16+K17+K18</f>
        <v>213</v>
      </c>
      <c r="L19" s="56">
        <f>I19+J19+K19</f>
        <v>665</v>
      </c>
      <c r="M19" s="56">
        <f>+M15+M16+M17+M18</f>
        <v>104</v>
      </c>
      <c r="N19" s="56">
        <f>+N15+N16+N17+N18</f>
        <v>0</v>
      </c>
      <c r="O19" s="56">
        <f>+O15+O16+O17+O18</f>
        <v>5</v>
      </c>
      <c r="P19" s="59">
        <f>SUM(L19:O19)</f>
        <v>774</v>
      </c>
      <c r="Q19" s="60">
        <f>H19+P19</f>
        <v>1777</v>
      </c>
      <c r="R19" s="193"/>
      <c r="S19" s="72">
        <f>+S15+S16+S17+S18</f>
        <v>473</v>
      </c>
      <c r="T19" s="56">
        <f>+T15+T16+T17+T18</f>
        <v>151</v>
      </c>
      <c r="U19" s="194">
        <f>S19+T19</f>
        <v>624</v>
      </c>
      <c r="V19" s="195"/>
      <c r="W19" s="73">
        <f>+W15+W16+W17+W18</f>
        <v>0</v>
      </c>
      <c r="X19" s="56">
        <f>+X15+X16+X17+X18</f>
        <v>0</v>
      </c>
      <c r="Y19" s="78">
        <f>+Y15+Y16+Y17+Y18</f>
        <v>0</v>
      </c>
      <c r="Z19" s="59">
        <f>W19+X19+Y19</f>
        <v>0</v>
      </c>
      <c r="AA19" s="195"/>
      <c r="AB19" s="65">
        <f>Q19+U19+Z19</f>
        <v>2401</v>
      </c>
      <c r="AC19" s="196"/>
      <c r="AD19" s="71">
        <f>+AD15+AD16+AD17+AD18</f>
        <v>0</v>
      </c>
      <c r="AE19" s="59">
        <f>+AE15+AE16+AE17+AE18</f>
        <v>0</v>
      </c>
      <c r="AF19" s="59">
        <f>+AF15+AF16+AF17+AF18</f>
        <v>8</v>
      </c>
      <c r="AG19" s="59">
        <f>AD19+AE19+AF19</f>
        <v>8</v>
      </c>
      <c r="AH19" s="121">
        <f>+AH15+AH16+AH17+AH18</f>
        <v>289</v>
      </c>
      <c r="AI19" s="59">
        <f>+AI15+AI16+AI17+AI18</f>
        <v>0</v>
      </c>
      <c r="AJ19" s="59">
        <f>+AJ15+AJ16+AJ17+AJ18</f>
        <v>0</v>
      </c>
      <c r="AK19" s="59">
        <f>AI19+AJ19</f>
        <v>0</v>
      </c>
      <c r="AL19" s="121">
        <f>AG19+AH19+AK19</f>
        <v>297</v>
      </c>
      <c r="AM19" s="197"/>
      <c r="AN19" s="65">
        <f>+AB19-AL19</f>
        <v>2104</v>
      </c>
      <c r="AO19" s="283"/>
      <c r="AP19" s="283"/>
    </row>
    <row r="20" spans="1:42" ht="6.75" customHeight="1">
      <c r="A20" s="135"/>
      <c r="B20" s="136"/>
      <c r="C20" s="136"/>
      <c r="D20" s="136"/>
      <c r="E20" s="136"/>
      <c r="F20" s="137"/>
      <c r="G20" s="118"/>
      <c r="H20" s="147"/>
      <c r="I20" s="148"/>
      <c r="J20" s="148"/>
      <c r="K20" s="148"/>
      <c r="L20" s="148"/>
      <c r="M20" s="148"/>
      <c r="N20" s="148"/>
      <c r="O20" s="148"/>
      <c r="P20" s="148"/>
      <c r="Q20" s="146"/>
      <c r="R20" s="136"/>
      <c r="S20" s="153"/>
      <c r="T20" s="154"/>
      <c r="U20" s="155"/>
      <c r="V20" s="2"/>
      <c r="W20" s="147"/>
      <c r="X20" s="148"/>
      <c r="Y20" s="148"/>
      <c r="Z20" s="90"/>
      <c r="AA20" s="2"/>
      <c r="AB20" s="75"/>
      <c r="AC20" s="49"/>
      <c r="AD20" s="159"/>
      <c r="AE20" s="160"/>
      <c r="AF20" s="160"/>
      <c r="AG20" s="160"/>
      <c r="AH20" s="160"/>
      <c r="AI20" s="160"/>
      <c r="AJ20" s="160"/>
      <c r="AK20" s="160"/>
      <c r="AL20" s="161"/>
      <c r="AM20" s="66"/>
      <c r="AN20" s="75"/>
      <c r="AO20" s="274"/>
      <c r="AP20" s="274"/>
    </row>
    <row r="21" spans="1:42" ht="19.5" customHeight="1">
      <c r="A21" s="379" t="s">
        <v>68</v>
      </c>
      <c r="B21" s="380"/>
      <c r="C21" s="380"/>
      <c r="D21" s="380"/>
      <c r="E21" s="380"/>
      <c r="F21" s="55">
        <v>834</v>
      </c>
      <c r="G21" s="118"/>
      <c r="H21" s="185">
        <v>19670</v>
      </c>
      <c r="I21" s="115">
        <v>3405</v>
      </c>
      <c r="J21" s="186">
        <v>4908</v>
      </c>
      <c r="K21" s="186">
        <v>0</v>
      </c>
      <c r="L21" s="56">
        <f>I21+J21+K21</f>
        <v>8313</v>
      </c>
      <c r="M21" s="189">
        <v>0</v>
      </c>
      <c r="N21" s="189">
        <v>675</v>
      </c>
      <c r="O21" s="190">
        <v>197</v>
      </c>
      <c r="P21" s="59">
        <f>SUM(L21:O21)</f>
        <v>9185</v>
      </c>
      <c r="Q21" s="60">
        <f>H21+P21</f>
        <v>28855</v>
      </c>
      <c r="R21" s="136"/>
      <c r="S21" s="188">
        <v>7794</v>
      </c>
      <c r="T21" s="82">
        <v>2453</v>
      </c>
      <c r="U21" s="62">
        <f>S21+T21</f>
        <v>10247</v>
      </c>
      <c r="V21" s="2"/>
      <c r="W21" s="63">
        <v>153</v>
      </c>
      <c r="X21" s="58">
        <v>0</v>
      </c>
      <c r="Y21" s="191">
        <v>0</v>
      </c>
      <c r="Z21" s="64">
        <f>W21+X21+Y21</f>
        <v>153</v>
      </c>
      <c r="AA21" s="2"/>
      <c r="AB21" s="65">
        <f>Q21+U21+Z21</f>
        <v>39255</v>
      </c>
      <c r="AC21" s="49"/>
      <c r="AD21" s="63">
        <v>0</v>
      </c>
      <c r="AE21" s="58">
        <v>0</v>
      </c>
      <c r="AF21" s="58">
        <v>1322</v>
      </c>
      <c r="AG21" s="59">
        <f>AD21+AE21+AF21</f>
        <v>1322</v>
      </c>
      <c r="AH21" s="192">
        <v>6433</v>
      </c>
      <c r="AI21" s="110">
        <v>92</v>
      </c>
      <c r="AJ21" s="110">
        <v>-12</v>
      </c>
      <c r="AK21" s="59">
        <f>AI21+AJ21</f>
        <v>80</v>
      </c>
      <c r="AL21" s="76">
        <f>AG21+AH21+AK21</f>
        <v>7835</v>
      </c>
      <c r="AM21" s="66"/>
      <c r="AN21" s="65">
        <f>+AB21-AL21</f>
        <v>31420</v>
      </c>
      <c r="AO21" s="289"/>
      <c r="AP21" s="274"/>
    </row>
    <row r="22" spans="1:42" ht="19.5" customHeight="1">
      <c r="A22" s="379" t="s">
        <v>69</v>
      </c>
      <c r="B22" s="380"/>
      <c r="C22" s="380"/>
      <c r="D22" s="380"/>
      <c r="E22" s="380"/>
      <c r="F22" s="55">
        <v>0</v>
      </c>
      <c r="G22" s="118"/>
      <c r="H22" s="185">
        <v>0</v>
      </c>
      <c r="I22" s="115">
        <v>0</v>
      </c>
      <c r="J22" s="186">
        <v>0</v>
      </c>
      <c r="K22" s="186">
        <v>0</v>
      </c>
      <c r="L22" s="56">
        <f>I22+J22+K22</f>
        <v>0</v>
      </c>
      <c r="M22" s="189">
        <v>0</v>
      </c>
      <c r="N22" s="189">
        <v>0</v>
      </c>
      <c r="O22" s="190">
        <v>0</v>
      </c>
      <c r="P22" s="59">
        <f>SUM(L22:O22)</f>
        <v>0</v>
      </c>
      <c r="Q22" s="60">
        <f>H22+P22</f>
        <v>0</v>
      </c>
      <c r="R22" s="136"/>
      <c r="S22" s="188">
        <v>0</v>
      </c>
      <c r="T22" s="82">
        <v>0</v>
      </c>
      <c r="U22" s="62">
        <f>S22+T22</f>
        <v>0</v>
      </c>
      <c r="V22" s="2"/>
      <c r="W22" s="63">
        <v>0</v>
      </c>
      <c r="X22" s="58">
        <v>0</v>
      </c>
      <c r="Y22" s="191">
        <v>0</v>
      </c>
      <c r="Z22" s="64">
        <f>W22+X22+Y22</f>
        <v>0</v>
      </c>
      <c r="AA22" s="2"/>
      <c r="AB22" s="65">
        <f>Q22+U22+Z22</f>
        <v>0</v>
      </c>
      <c r="AC22" s="49"/>
      <c r="AD22" s="63">
        <v>0</v>
      </c>
      <c r="AE22" s="58">
        <v>0</v>
      </c>
      <c r="AF22" s="58">
        <v>0</v>
      </c>
      <c r="AG22" s="59">
        <f>AD22+AE22+AF22</f>
        <v>0</v>
      </c>
      <c r="AH22" s="192">
        <v>0</v>
      </c>
      <c r="AI22" s="110">
        <v>0</v>
      </c>
      <c r="AJ22" s="110">
        <v>0</v>
      </c>
      <c r="AK22" s="59">
        <f>AI22+AJ22</f>
        <v>0</v>
      </c>
      <c r="AL22" s="76">
        <f>AG22+AH22+AK22</f>
        <v>0</v>
      </c>
      <c r="AM22" s="66"/>
      <c r="AN22" s="65">
        <f>+AB22-AL22</f>
        <v>0</v>
      </c>
      <c r="AO22" s="289"/>
      <c r="AP22" s="274"/>
    </row>
    <row r="23" spans="1:42" ht="19.5" customHeight="1">
      <c r="A23" s="379" t="s">
        <v>70</v>
      </c>
      <c r="B23" s="380"/>
      <c r="C23" s="380"/>
      <c r="D23" s="380"/>
      <c r="E23" s="380"/>
      <c r="F23" s="55">
        <v>63</v>
      </c>
      <c r="G23" s="118"/>
      <c r="H23" s="185">
        <v>1242</v>
      </c>
      <c r="I23" s="115">
        <v>137</v>
      </c>
      <c r="J23" s="186">
        <v>175</v>
      </c>
      <c r="K23" s="186">
        <v>0</v>
      </c>
      <c r="L23" s="56">
        <f>I23+J23+K23</f>
        <v>312</v>
      </c>
      <c r="M23" s="189">
        <v>0</v>
      </c>
      <c r="N23" s="189">
        <v>0</v>
      </c>
      <c r="O23" s="190">
        <v>30</v>
      </c>
      <c r="P23" s="59">
        <f>SUM(L23:O23)</f>
        <v>342</v>
      </c>
      <c r="Q23" s="60">
        <f>H23+P23</f>
        <v>1584</v>
      </c>
      <c r="R23" s="136"/>
      <c r="S23" s="188">
        <v>432</v>
      </c>
      <c r="T23" s="82">
        <v>135</v>
      </c>
      <c r="U23" s="62">
        <f>S23+T23</f>
        <v>567</v>
      </c>
      <c r="V23" s="2"/>
      <c r="W23" s="63">
        <v>18</v>
      </c>
      <c r="X23" s="58">
        <v>0</v>
      </c>
      <c r="Y23" s="191">
        <v>0</v>
      </c>
      <c r="Z23" s="64">
        <f>W23+X23+Y23</f>
        <v>18</v>
      </c>
      <c r="AA23" s="2"/>
      <c r="AB23" s="65">
        <f>Q23+U23+Z23</f>
        <v>2169</v>
      </c>
      <c r="AC23" s="49"/>
      <c r="AD23" s="63">
        <v>0</v>
      </c>
      <c r="AE23" s="58">
        <v>0</v>
      </c>
      <c r="AF23" s="58">
        <v>18</v>
      </c>
      <c r="AG23" s="59">
        <f>AD23+AE23+AF23</f>
        <v>18</v>
      </c>
      <c r="AH23" s="192">
        <v>335</v>
      </c>
      <c r="AI23" s="110">
        <v>348</v>
      </c>
      <c r="AJ23" s="110">
        <v>80</v>
      </c>
      <c r="AK23" s="59">
        <f>AI23+AJ23</f>
        <v>428</v>
      </c>
      <c r="AL23" s="76">
        <f>AG23+AH23+AK23</f>
        <v>781</v>
      </c>
      <c r="AM23" s="66"/>
      <c r="AN23" s="65">
        <f>+AB23-AL23</f>
        <v>1388</v>
      </c>
      <c r="AO23" s="289"/>
      <c r="AP23" s="274"/>
    </row>
    <row r="24" spans="1:42" ht="19.5" customHeight="1">
      <c r="A24" s="379" t="s">
        <v>71</v>
      </c>
      <c r="B24" s="380"/>
      <c r="C24" s="380"/>
      <c r="D24" s="380"/>
      <c r="E24" s="380"/>
      <c r="F24" s="55">
        <v>88</v>
      </c>
      <c r="G24" s="118"/>
      <c r="H24" s="185">
        <v>1838</v>
      </c>
      <c r="I24" s="115">
        <v>344</v>
      </c>
      <c r="J24" s="186">
        <v>153</v>
      </c>
      <c r="K24" s="186">
        <v>0</v>
      </c>
      <c r="L24" s="56">
        <f>I24+J24+K24</f>
        <v>497</v>
      </c>
      <c r="M24" s="189">
        <v>0</v>
      </c>
      <c r="N24" s="189">
        <v>0</v>
      </c>
      <c r="O24" s="190">
        <v>75</v>
      </c>
      <c r="P24" s="59">
        <f>SUM(L24:O24)</f>
        <v>572</v>
      </c>
      <c r="Q24" s="60">
        <f>H24+P24</f>
        <v>2410</v>
      </c>
      <c r="R24" s="136"/>
      <c r="S24" s="188">
        <v>654</v>
      </c>
      <c r="T24" s="82">
        <v>205</v>
      </c>
      <c r="U24" s="62">
        <f>S24+T24</f>
        <v>859</v>
      </c>
      <c r="V24" s="2"/>
      <c r="W24" s="63">
        <v>15</v>
      </c>
      <c r="X24" s="58">
        <v>0</v>
      </c>
      <c r="Y24" s="191">
        <v>0</v>
      </c>
      <c r="Z24" s="64">
        <f>W24+X24+Y24</f>
        <v>15</v>
      </c>
      <c r="AA24" s="2"/>
      <c r="AB24" s="65">
        <f>Q24+U24+Z24</f>
        <v>3284</v>
      </c>
      <c r="AC24" s="49"/>
      <c r="AD24" s="63">
        <v>0</v>
      </c>
      <c r="AE24" s="58">
        <v>0</v>
      </c>
      <c r="AF24" s="58">
        <v>2</v>
      </c>
      <c r="AG24" s="59">
        <f>AD24+AE24+AF24</f>
        <v>2</v>
      </c>
      <c r="AH24" s="192">
        <v>526</v>
      </c>
      <c r="AI24" s="110">
        <v>328</v>
      </c>
      <c r="AJ24" s="110">
        <v>254</v>
      </c>
      <c r="AK24" s="59">
        <f>AI24+AJ24</f>
        <v>582</v>
      </c>
      <c r="AL24" s="76">
        <f>AG24+AH24+AK24</f>
        <v>1110</v>
      </c>
      <c r="AM24" s="66"/>
      <c r="AN24" s="65">
        <f>+AB24-AL24</f>
        <v>2174</v>
      </c>
      <c r="AO24" s="289"/>
      <c r="AP24" s="274"/>
    </row>
    <row r="25" spans="1:42" s="74" customFormat="1" ht="23.25" customHeight="1">
      <c r="A25" s="392" t="s">
        <v>72</v>
      </c>
      <c r="B25" s="393"/>
      <c r="C25" s="393"/>
      <c r="D25" s="393"/>
      <c r="E25" s="393"/>
      <c r="F25" s="77">
        <f>F21+F22+F23+F24</f>
        <v>985</v>
      </c>
      <c r="G25" s="118"/>
      <c r="H25" s="72">
        <f>H21+H22+H23+H24</f>
        <v>22750</v>
      </c>
      <c r="I25" s="56">
        <f>I21+I22+I23+I24</f>
        <v>3886</v>
      </c>
      <c r="J25" s="56">
        <f>J21+J22+J23+J24</f>
        <v>5236</v>
      </c>
      <c r="K25" s="56">
        <f>K21+K22+K23+K24</f>
        <v>0</v>
      </c>
      <c r="L25" s="56">
        <f>I25+J25+K25</f>
        <v>9122</v>
      </c>
      <c r="M25" s="56">
        <f>M21+M22+M23+M24</f>
        <v>0</v>
      </c>
      <c r="N25" s="56">
        <f>N21+N22+N23+N24</f>
        <v>675</v>
      </c>
      <c r="O25" s="56">
        <f>O21+O22+O23+O24</f>
        <v>302</v>
      </c>
      <c r="P25" s="59">
        <f>SUM(L25:O25)</f>
        <v>10099</v>
      </c>
      <c r="Q25" s="60">
        <f>H25+P25</f>
        <v>32849</v>
      </c>
      <c r="R25" s="193"/>
      <c r="S25" s="72">
        <f>+S21+S22+S23+S24</f>
        <v>8880</v>
      </c>
      <c r="T25" s="56">
        <f>+T21+T22+T23+T24</f>
        <v>2793</v>
      </c>
      <c r="U25" s="59">
        <f>S25+T25</f>
        <v>11673</v>
      </c>
      <c r="V25" s="195"/>
      <c r="W25" s="73">
        <f>W21+W22+W23+W24</f>
        <v>186</v>
      </c>
      <c r="X25" s="56">
        <f>X21+X22+X23+X24</f>
        <v>0</v>
      </c>
      <c r="Y25" s="56">
        <f>Y21+Y22+Y23+Y24</f>
        <v>0</v>
      </c>
      <c r="Z25" s="64">
        <f>W25+X25+Y25</f>
        <v>186</v>
      </c>
      <c r="AA25" s="195"/>
      <c r="AB25" s="65">
        <f>Q25+U25+Z25</f>
        <v>44708</v>
      </c>
      <c r="AC25" s="196"/>
      <c r="AD25" s="71">
        <f>AD21+AD22+AD23+AD24</f>
        <v>0</v>
      </c>
      <c r="AE25" s="59">
        <f>AE21+AE22+AE23+AE24</f>
        <v>0</v>
      </c>
      <c r="AF25" s="59">
        <f>AF21+AF22+AF23+AF24</f>
        <v>1342</v>
      </c>
      <c r="AG25" s="59">
        <f>AD25+AE25+AF25</f>
        <v>1342</v>
      </c>
      <c r="AH25" s="121">
        <f>AH21+AH22+AH23+AH24</f>
        <v>7294</v>
      </c>
      <c r="AI25" s="59">
        <f>AI21+AI22+AI23+AI24</f>
        <v>768</v>
      </c>
      <c r="AJ25" s="59">
        <f>AJ21+AJ22+AJ23+AJ24</f>
        <v>322</v>
      </c>
      <c r="AK25" s="59">
        <f>AI25+AJ25</f>
        <v>1090</v>
      </c>
      <c r="AL25" s="121">
        <f>AG25+AH25+AK25</f>
        <v>9726</v>
      </c>
      <c r="AM25" s="197"/>
      <c r="AN25" s="65">
        <f>+AB25-AL25</f>
        <v>34982</v>
      </c>
      <c r="AO25" s="283"/>
      <c r="AP25" s="283"/>
    </row>
    <row r="26" spans="1:42" ht="6.75" customHeight="1">
      <c r="A26" s="135"/>
      <c r="B26" s="136"/>
      <c r="C26" s="136"/>
      <c r="D26" s="136"/>
      <c r="E26" s="136"/>
      <c r="F26" s="137"/>
      <c r="G26" s="118"/>
      <c r="H26" s="147"/>
      <c r="I26" s="148"/>
      <c r="J26" s="148"/>
      <c r="K26" s="148"/>
      <c r="L26" s="148"/>
      <c r="M26" s="148"/>
      <c r="N26" s="148"/>
      <c r="O26" s="148"/>
      <c r="P26" s="148"/>
      <c r="Q26" s="146"/>
      <c r="R26" s="136"/>
      <c r="S26" s="156"/>
      <c r="T26" s="151"/>
      <c r="U26" s="157"/>
      <c r="V26" s="2"/>
      <c r="W26" s="147"/>
      <c r="X26" s="148"/>
      <c r="Y26" s="148"/>
      <c r="Z26" s="158"/>
      <c r="AA26" s="2"/>
      <c r="AB26" s="75"/>
      <c r="AC26" s="49"/>
      <c r="AD26" s="162"/>
      <c r="AE26" s="163"/>
      <c r="AF26" s="163"/>
      <c r="AG26" s="163"/>
      <c r="AH26" s="163"/>
      <c r="AI26" s="163"/>
      <c r="AJ26" s="163"/>
      <c r="AK26" s="163"/>
      <c r="AL26" s="164"/>
      <c r="AM26" s="66"/>
      <c r="AN26" s="75"/>
      <c r="AO26" s="274"/>
      <c r="AP26" s="274"/>
    </row>
    <row r="27" spans="1:42" ht="19.5" customHeight="1">
      <c r="A27" s="379" t="s">
        <v>73</v>
      </c>
      <c r="B27" s="380"/>
      <c r="C27" s="380"/>
      <c r="D27" s="380"/>
      <c r="E27" s="380"/>
      <c r="F27" s="79">
        <v>0</v>
      </c>
      <c r="G27" s="118"/>
      <c r="H27" s="80">
        <v>0</v>
      </c>
      <c r="I27" s="81">
        <v>0</v>
      </c>
      <c r="J27" s="81">
        <v>0</v>
      </c>
      <c r="K27" s="81">
        <v>0</v>
      </c>
      <c r="L27" s="56">
        <f>I27+J27+K27</f>
        <v>0</v>
      </c>
      <c r="M27" s="189">
        <v>0</v>
      </c>
      <c r="N27" s="189">
        <v>0</v>
      </c>
      <c r="O27" s="190">
        <v>0</v>
      </c>
      <c r="P27" s="59">
        <f>SUM(L27:O27)</f>
        <v>0</v>
      </c>
      <c r="Q27" s="59">
        <f>H27+P27</f>
        <v>0</v>
      </c>
      <c r="R27" s="136"/>
      <c r="S27" s="188">
        <v>0</v>
      </c>
      <c r="T27" s="82">
        <v>0</v>
      </c>
      <c r="U27" s="62">
        <f>S27+T27</f>
        <v>0</v>
      </c>
      <c r="V27" s="2"/>
      <c r="W27" s="63">
        <v>0</v>
      </c>
      <c r="X27" s="58">
        <v>0</v>
      </c>
      <c r="Y27" s="58">
        <v>0</v>
      </c>
      <c r="Z27" s="64">
        <f>W27+X27+Y27</f>
        <v>0</v>
      </c>
      <c r="AA27" s="2"/>
      <c r="AB27" s="65">
        <f>Q27+U27+Z27</f>
        <v>0</v>
      </c>
      <c r="AC27" s="49"/>
      <c r="AD27" s="63">
        <v>0</v>
      </c>
      <c r="AE27" s="58">
        <v>0</v>
      </c>
      <c r="AF27" s="58">
        <v>0</v>
      </c>
      <c r="AG27" s="59">
        <f>AD27+AE27+AF27</f>
        <v>0</v>
      </c>
      <c r="AH27" s="82">
        <v>0</v>
      </c>
      <c r="AI27" s="58">
        <v>0</v>
      </c>
      <c r="AJ27" s="58">
        <v>0</v>
      </c>
      <c r="AK27" s="59">
        <f>AI27+AJ27</f>
        <v>0</v>
      </c>
      <c r="AL27" s="76">
        <f>AG27+AH27+AK27</f>
        <v>0</v>
      </c>
      <c r="AM27" s="66"/>
      <c r="AN27" s="65">
        <f>+AB27-AL27</f>
        <v>0</v>
      </c>
      <c r="AO27" s="274"/>
      <c r="AP27" s="274"/>
    </row>
    <row r="28" spans="1:42" ht="5.25" customHeight="1">
      <c r="A28" s="138"/>
      <c r="B28" s="139"/>
      <c r="C28" s="139"/>
      <c r="D28" s="139"/>
      <c r="E28" s="139"/>
      <c r="F28" s="140"/>
      <c r="G28" s="118"/>
      <c r="H28" s="83"/>
      <c r="I28" s="84"/>
      <c r="J28" s="84"/>
      <c r="K28" s="84"/>
      <c r="L28" s="85"/>
      <c r="M28" s="86"/>
      <c r="N28" s="86"/>
      <c r="O28" s="86"/>
      <c r="P28" s="84"/>
      <c r="Q28" s="87"/>
      <c r="R28" s="136"/>
      <c r="S28" s="88"/>
      <c r="T28" s="86"/>
      <c r="U28" s="87"/>
      <c r="V28" s="2"/>
      <c r="W28" s="89"/>
      <c r="X28" s="86"/>
      <c r="Y28" s="86"/>
      <c r="Z28" s="90"/>
      <c r="AA28" s="2"/>
      <c r="AB28" s="91"/>
      <c r="AC28" s="49"/>
      <c r="AD28" s="92"/>
      <c r="AE28" s="93"/>
      <c r="AF28" s="93"/>
      <c r="AG28" s="94"/>
      <c r="AH28" s="93"/>
      <c r="AI28" s="93"/>
      <c r="AJ28" s="93"/>
      <c r="AK28" s="94"/>
      <c r="AL28" s="95"/>
      <c r="AM28" s="66"/>
      <c r="AN28" s="96"/>
      <c r="AO28" s="274"/>
      <c r="AP28" s="274"/>
    </row>
    <row r="29" spans="1:42" s="74" customFormat="1" ht="23.25" customHeight="1">
      <c r="A29" s="392" t="s">
        <v>74</v>
      </c>
      <c r="B29" s="393"/>
      <c r="C29" s="393"/>
      <c r="D29" s="393"/>
      <c r="E29" s="393"/>
      <c r="F29" s="97">
        <f>F13+F19+F25+F27</f>
        <v>1399</v>
      </c>
      <c r="G29" s="118"/>
      <c r="H29" s="97">
        <f t="shared" ref="H29:O29" si="0">H13+H19+H25+H27</f>
        <v>41374</v>
      </c>
      <c r="I29" s="97">
        <f t="shared" si="0"/>
        <v>12252</v>
      </c>
      <c r="J29" s="97">
        <f t="shared" si="0"/>
        <v>7546</v>
      </c>
      <c r="K29" s="97">
        <f t="shared" si="0"/>
        <v>1432</v>
      </c>
      <c r="L29" s="78">
        <f>I29+J29+K29</f>
        <v>21230</v>
      </c>
      <c r="M29" s="59">
        <f t="shared" si="0"/>
        <v>3926</v>
      </c>
      <c r="N29" s="59">
        <f t="shared" si="0"/>
        <v>771</v>
      </c>
      <c r="O29" s="59">
        <f t="shared" si="0"/>
        <v>936</v>
      </c>
      <c r="P29" s="59">
        <f>SUM(L29:O29)</f>
        <v>26863</v>
      </c>
      <c r="Q29" s="59">
        <f>H29+P29</f>
        <v>68237</v>
      </c>
      <c r="R29" s="193"/>
      <c r="S29" s="59">
        <f t="shared" ref="S29:T29" si="1">S13+S19+S25+S27</f>
        <v>18561</v>
      </c>
      <c r="T29" s="59">
        <f t="shared" si="1"/>
        <v>5801</v>
      </c>
      <c r="U29" s="59">
        <f>S29+T29</f>
        <v>24362</v>
      </c>
      <c r="V29" s="195"/>
      <c r="W29" s="59">
        <f t="shared" ref="W29:Y29" si="2">W13+W19+W25+W27</f>
        <v>191</v>
      </c>
      <c r="X29" s="59">
        <f t="shared" si="2"/>
        <v>0</v>
      </c>
      <c r="Y29" s="59">
        <f t="shared" si="2"/>
        <v>0</v>
      </c>
      <c r="Z29" s="98">
        <f>W29+X29+Y29</f>
        <v>191</v>
      </c>
      <c r="AA29" s="195"/>
      <c r="AB29" s="65">
        <f>Q29+U29+Z29</f>
        <v>92790</v>
      </c>
      <c r="AC29" s="196"/>
      <c r="AD29" s="59">
        <f t="shared" ref="AD29:AF29" si="3">AD13+AD19+AD25+AD27</f>
        <v>55</v>
      </c>
      <c r="AE29" s="59">
        <f t="shared" si="3"/>
        <v>0</v>
      </c>
      <c r="AF29" s="59">
        <f t="shared" si="3"/>
        <v>2054</v>
      </c>
      <c r="AG29" s="59">
        <f>AD29+AE29+AF29</f>
        <v>2109</v>
      </c>
      <c r="AH29" s="59">
        <f t="shared" ref="AH29:AJ29" si="4">AH13+AH19+AH25+AH27</f>
        <v>14097</v>
      </c>
      <c r="AI29" s="59">
        <f t="shared" si="4"/>
        <v>876</v>
      </c>
      <c r="AJ29" s="59">
        <f t="shared" si="4"/>
        <v>322</v>
      </c>
      <c r="AK29" s="59">
        <f>AI29+AJ29</f>
        <v>1198</v>
      </c>
      <c r="AL29" s="121">
        <f>AG29+AH29+AK29</f>
        <v>17404</v>
      </c>
      <c r="AM29" s="198"/>
      <c r="AN29" s="65">
        <f>+AB29-AL29</f>
        <v>75386</v>
      </c>
      <c r="AO29" s="283"/>
      <c r="AP29" s="283"/>
    </row>
    <row r="30" spans="1:42" ht="4.5" customHeight="1">
      <c r="A30" s="142"/>
      <c r="B30" s="143"/>
      <c r="C30" s="143"/>
      <c r="D30" s="143"/>
      <c r="E30" s="143"/>
      <c r="F30" s="144"/>
      <c r="G30" s="118"/>
      <c r="H30" s="99"/>
      <c r="I30" s="100"/>
      <c r="J30" s="100"/>
      <c r="K30" s="100"/>
      <c r="L30" s="43"/>
      <c r="M30" s="101"/>
      <c r="N30" s="101"/>
      <c r="O30" s="101"/>
      <c r="P30" s="101"/>
      <c r="Q30" s="44"/>
      <c r="R30" s="136"/>
      <c r="S30" s="102"/>
      <c r="T30" s="101"/>
      <c r="U30" s="44"/>
      <c r="V30" s="2"/>
      <c r="W30" s="103"/>
      <c r="X30" s="101"/>
      <c r="Y30" s="101"/>
      <c r="Z30" s="47"/>
      <c r="AA30" s="2"/>
      <c r="AB30" s="48"/>
      <c r="AC30" s="49"/>
      <c r="AD30" s="104"/>
      <c r="AE30" s="105"/>
      <c r="AF30" s="105"/>
      <c r="AG30" s="52"/>
      <c r="AH30" s="106"/>
      <c r="AI30" s="105"/>
      <c r="AJ30" s="105"/>
      <c r="AK30" s="52"/>
      <c r="AL30" s="53"/>
      <c r="AN30" s="54"/>
      <c r="AO30" s="274"/>
      <c r="AP30" s="274"/>
    </row>
    <row r="31" spans="1:42" ht="19.5" customHeight="1">
      <c r="A31" s="379" t="s">
        <v>75</v>
      </c>
      <c r="B31" s="380"/>
      <c r="C31" s="380"/>
      <c r="D31" s="380"/>
      <c r="E31" s="380"/>
      <c r="F31" s="55">
        <v>15</v>
      </c>
      <c r="G31" s="118"/>
      <c r="H31" s="80">
        <f>678-66</f>
        <v>612</v>
      </c>
      <c r="I31" s="81">
        <v>139</v>
      </c>
      <c r="J31" s="81">
        <v>108</v>
      </c>
      <c r="K31" s="81">
        <v>55</v>
      </c>
      <c r="L31" s="56">
        <f>I31+J31+K31</f>
        <v>302</v>
      </c>
      <c r="M31" s="189">
        <v>66</v>
      </c>
      <c r="N31" s="189">
        <v>0</v>
      </c>
      <c r="O31" s="190">
        <v>2</v>
      </c>
      <c r="P31" s="59">
        <f>SUM(L31:O31)</f>
        <v>370</v>
      </c>
      <c r="Q31" s="60">
        <f>H31+P31</f>
        <v>982</v>
      </c>
      <c r="R31" s="136"/>
      <c r="S31" s="188">
        <v>295</v>
      </c>
      <c r="T31" s="82">
        <v>83</v>
      </c>
      <c r="U31" s="62">
        <f>S31+T31</f>
        <v>378</v>
      </c>
      <c r="V31" s="2"/>
      <c r="W31" s="63">
        <v>0</v>
      </c>
      <c r="X31" s="58">
        <v>0</v>
      </c>
      <c r="Y31" s="191">
        <v>0</v>
      </c>
      <c r="Z31" s="64">
        <f>W31+X31+Y31</f>
        <v>0</v>
      </c>
      <c r="AA31" s="2"/>
      <c r="AB31" s="65">
        <f>Q31+U31+Z31</f>
        <v>1360</v>
      </c>
      <c r="AC31" s="49"/>
      <c r="AD31" s="63">
        <v>0</v>
      </c>
      <c r="AE31" s="58">
        <v>0</v>
      </c>
      <c r="AF31" s="58">
        <v>35</v>
      </c>
      <c r="AG31" s="59">
        <f>AD31+AE31+AF31</f>
        <v>35</v>
      </c>
      <c r="AH31" s="82">
        <v>122</v>
      </c>
      <c r="AI31" s="58">
        <v>0</v>
      </c>
      <c r="AJ31" s="58">
        <v>0</v>
      </c>
      <c r="AK31" s="59">
        <f>AI31+AJ31</f>
        <v>0</v>
      </c>
      <c r="AL31" s="76">
        <f>AG31+AH31+AK31</f>
        <v>157</v>
      </c>
      <c r="AM31" s="66"/>
      <c r="AN31" s="65">
        <f>+AB31-AL31</f>
        <v>1203</v>
      </c>
      <c r="AO31" s="289"/>
      <c r="AP31" s="274"/>
    </row>
    <row r="32" spans="1:42" ht="19.5" customHeight="1">
      <c r="A32" s="379" t="s">
        <v>76</v>
      </c>
      <c r="B32" s="380"/>
      <c r="C32" s="380"/>
      <c r="D32" s="380"/>
      <c r="E32" s="380"/>
      <c r="F32" s="55">
        <v>18</v>
      </c>
      <c r="G32" s="118"/>
      <c r="H32" s="80">
        <v>436</v>
      </c>
      <c r="I32" s="81">
        <v>15</v>
      </c>
      <c r="J32" s="81">
        <v>134</v>
      </c>
      <c r="K32" s="81">
        <v>0</v>
      </c>
      <c r="L32" s="56">
        <f>I32+J32+K32</f>
        <v>149</v>
      </c>
      <c r="M32" s="189">
        <v>0</v>
      </c>
      <c r="N32" s="189">
        <v>0</v>
      </c>
      <c r="O32" s="190">
        <v>0</v>
      </c>
      <c r="P32" s="59">
        <f>SUM(L32:O32)</f>
        <v>149</v>
      </c>
      <c r="Q32" s="60">
        <f>H32+P32</f>
        <v>585</v>
      </c>
      <c r="R32" s="136"/>
      <c r="S32" s="188">
        <v>175</v>
      </c>
      <c r="T32" s="82">
        <v>50</v>
      </c>
      <c r="U32" s="62">
        <f>S32+T32</f>
        <v>225</v>
      </c>
      <c r="V32" s="2"/>
      <c r="W32" s="63">
        <v>0</v>
      </c>
      <c r="X32" s="58">
        <v>0</v>
      </c>
      <c r="Y32" s="191">
        <v>0</v>
      </c>
      <c r="Z32" s="64">
        <f>W32+X32+Y32</f>
        <v>0</v>
      </c>
      <c r="AA32" s="2"/>
      <c r="AB32" s="65">
        <f>Q32+U32+Z32</f>
        <v>810</v>
      </c>
      <c r="AC32" s="49"/>
      <c r="AD32" s="63">
        <v>0</v>
      </c>
      <c r="AE32" s="58">
        <v>0</v>
      </c>
      <c r="AF32" s="58">
        <f>395+78+1</f>
        <v>474</v>
      </c>
      <c r="AG32" s="59">
        <f>AD32+AE32+AF32</f>
        <v>474</v>
      </c>
      <c r="AH32" s="82">
        <v>155</v>
      </c>
      <c r="AI32" s="58">
        <v>0</v>
      </c>
      <c r="AJ32" s="58">
        <v>0</v>
      </c>
      <c r="AK32" s="59">
        <f>AI32+AJ32</f>
        <v>0</v>
      </c>
      <c r="AL32" s="76">
        <f>AG32+AH32+AK32</f>
        <v>629</v>
      </c>
      <c r="AM32" s="66"/>
      <c r="AN32" s="65">
        <f>+AB32-AL32</f>
        <v>181</v>
      </c>
      <c r="AO32" s="289"/>
      <c r="AP32" s="274"/>
    </row>
    <row r="33" spans="1:42" ht="18" customHeight="1">
      <c r="A33" s="379" t="s">
        <v>77</v>
      </c>
      <c r="B33" s="380"/>
      <c r="C33" s="380"/>
      <c r="D33" s="380"/>
      <c r="E33" s="380"/>
      <c r="F33" s="55">
        <v>0</v>
      </c>
      <c r="G33" s="118"/>
      <c r="H33" s="80">
        <v>0</v>
      </c>
      <c r="I33" s="81">
        <v>0</v>
      </c>
      <c r="J33" s="81">
        <v>0</v>
      </c>
      <c r="K33" s="81">
        <v>0</v>
      </c>
      <c r="L33" s="56">
        <f>I33+J33+K33</f>
        <v>0</v>
      </c>
      <c r="M33" s="189">
        <v>0</v>
      </c>
      <c r="N33" s="189">
        <v>0</v>
      </c>
      <c r="O33" s="190">
        <v>0</v>
      </c>
      <c r="P33" s="59">
        <f>SUM(L33:O33)</f>
        <v>0</v>
      </c>
      <c r="Q33" s="59">
        <f>H33+P33</f>
        <v>0</v>
      </c>
      <c r="R33" s="136"/>
      <c r="S33" s="188">
        <v>0</v>
      </c>
      <c r="T33" s="82">
        <v>0</v>
      </c>
      <c r="U33" s="62">
        <f>S33+T33</f>
        <v>0</v>
      </c>
      <c r="V33" s="2"/>
      <c r="W33" s="63">
        <v>0</v>
      </c>
      <c r="X33" s="58">
        <v>0</v>
      </c>
      <c r="Y33" s="191">
        <v>0</v>
      </c>
      <c r="Z33" s="64">
        <f>W33+X33+Y33</f>
        <v>0</v>
      </c>
      <c r="AA33" s="2"/>
      <c r="AB33" s="65">
        <f>Q33+U33+Z33</f>
        <v>0</v>
      </c>
      <c r="AC33" s="49"/>
      <c r="AD33" s="63">
        <v>0</v>
      </c>
      <c r="AE33" s="58">
        <v>0</v>
      </c>
      <c r="AF33" s="58">
        <v>0</v>
      </c>
      <c r="AG33" s="59">
        <f>AD33+AE33+AF33</f>
        <v>0</v>
      </c>
      <c r="AH33" s="82">
        <v>0</v>
      </c>
      <c r="AI33" s="58">
        <v>0</v>
      </c>
      <c r="AJ33" s="58">
        <v>0</v>
      </c>
      <c r="AK33" s="59">
        <f>AI33+AJ33</f>
        <v>0</v>
      </c>
      <c r="AL33" s="76">
        <f>AG33+AH33+AK33</f>
        <v>0</v>
      </c>
      <c r="AM33" s="66"/>
      <c r="AN33" s="65">
        <f>+AB33-AL33</f>
        <v>0</v>
      </c>
      <c r="AO33" s="289"/>
      <c r="AP33" s="274"/>
    </row>
    <row r="34" spans="1:42" ht="4.5" customHeight="1">
      <c r="A34" s="107"/>
      <c r="B34" s="108"/>
      <c r="C34" s="108"/>
      <c r="D34" s="108"/>
      <c r="E34" s="108"/>
      <c r="F34" s="109"/>
      <c r="G34" s="118"/>
      <c r="H34" s="88"/>
      <c r="I34" s="86"/>
      <c r="J34" s="86"/>
      <c r="K34" s="86"/>
      <c r="L34" s="86"/>
      <c r="M34" s="86"/>
      <c r="N34" s="86"/>
      <c r="O34" s="86"/>
      <c r="P34" s="86"/>
      <c r="Q34" s="149"/>
      <c r="R34" s="136"/>
      <c r="S34" s="88"/>
      <c r="T34" s="86"/>
      <c r="U34" s="86"/>
      <c r="V34" s="2"/>
      <c r="W34" s="89"/>
      <c r="X34" s="86"/>
      <c r="Y34" s="86"/>
      <c r="Z34" s="90"/>
      <c r="AA34" s="2"/>
      <c r="AB34" s="91"/>
      <c r="AC34" s="49"/>
      <c r="AD34" s="92"/>
      <c r="AE34" s="93"/>
      <c r="AF34" s="93"/>
      <c r="AG34" s="94"/>
      <c r="AH34" s="93"/>
      <c r="AI34" s="93"/>
      <c r="AJ34" s="93"/>
      <c r="AK34" s="93"/>
      <c r="AL34" s="93"/>
      <c r="AM34" s="66"/>
      <c r="AN34" s="96"/>
      <c r="AO34" s="289"/>
      <c r="AP34" s="274"/>
    </row>
    <row r="35" spans="1:42" s="74" customFormat="1" ht="23.25" customHeight="1">
      <c r="A35" s="392" t="s">
        <v>78</v>
      </c>
      <c r="B35" s="393"/>
      <c r="C35" s="393"/>
      <c r="D35" s="393"/>
      <c r="E35" s="393"/>
      <c r="F35" s="97">
        <f>F31+F32+F33</f>
        <v>33</v>
      </c>
      <c r="G35" s="118"/>
      <c r="H35" s="97">
        <f>H31+H32+H33</f>
        <v>1048</v>
      </c>
      <c r="I35" s="97">
        <f>I31+I32+I33</f>
        <v>154</v>
      </c>
      <c r="J35" s="97">
        <f>J31+J32+J33</f>
        <v>242</v>
      </c>
      <c r="K35" s="97">
        <f>K31+K32+K33</f>
        <v>55</v>
      </c>
      <c r="L35" s="78">
        <f>I35+J35+K35</f>
        <v>451</v>
      </c>
      <c r="M35" s="59">
        <f>M31+M32+M33</f>
        <v>66</v>
      </c>
      <c r="N35" s="59">
        <f>N31+N32+N33</f>
        <v>0</v>
      </c>
      <c r="O35" s="59">
        <f>O31+O32+O33</f>
        <v>2</v>
      </c>
      <c r="P35" s="59">
        <f>SUM(L35:O35)</f>
        <v>519</v>
      </c>
      <c r="Q35" s="59">
        <f>H35+P35</f>
        <v>1567</v>
      </c>
      <c r="R35" s="193"/>
      <c r="S35" s="59">
        <f>S31+S32+S33</f>
        <v>470</v>
      </c>
      <c r="T35" s="59">
        <f>T31+T32+T33</f>
        <v>133</v>
      </c>
      <c r="U35" s="59">
        <f>S35+T35</f>
        <v>603</v>
      </c>
      <c r="V35" s="195"/>
      <c r="W35" s="59">
        <f>W31+W32+W33</f>
        <v>0</v>
      </c>
      <c r="X35" s="59">
        <f>X31+X32+X33</f>
        <v>0</v>
      </c>
      <c r="Y35" s="59">
        <f>Y31+Y32+Y33</f>
        <v>0</v>
      </c>
      <c r="Z35" s="98">
        <f>W35+X35+Y35</f>
        <v>0</v>
      </c>
      <c r="AA35" s="195"/>
      <c r="AB35" s="65">
        <f>Q35+U35+Z35</f>
        <v>2170</v>
      </c>
      <c r="AC35" s="196"/>
      <c r="AD35" s="59">
        <f>AD31+AD32+AD33</f>
        <v>0</v>
      </c>
      <c r="AE35" s="59">
        <f>AE31+AE32+AE33</f>
        <v>0</v>
      </c>
      <c r="AF35" s="59">
        <f>AF31+AF32+AF33</f>
        <v>509</v>
      </c>
      <c r="AG35" s="59">
        <f>AD35+AE35+AF35</f>
        <v>509</v>
      </c>
      <c r="AH35" s="59">
        <f>AH31+AH32+AH33</f>
        <v>277</v>
      </c>
      <c r="AI35" s="59">
        <f>AI31+AI32+AI33</f>
        <v>0</v>
      </c>
      <c r="AJ35" s="59">
        <f>AJ31+AJ32+AJ33</f>
        <v>0</v>
      </c>
      <c r="AK35" s="59">
        <f>AI35+AJ35</f>
        <v>0</v>
      </c>
      <c r="AL35" s="121">
        <f>AG35+AH35+AK35</f>
        <v>786</v>
      </c>
      <c r="AM35" s="198"/>
      <c r="AN35" s="65">
        <f>+AB35-AL35</f>
        <v>1384</v>
      </c>
      <c r="AO35" s="290"/>
      <c r="AP35" s="283"/>
    </row>
    <row r="36" spans="1:42" ht="8.25" customHeight="1">
      <c r="A36" s="107"/>
      <c r="B36" s="108"/>
      <c r="C36" s="108"/>
      <c r="D36" s="108"/>
      <c r="E36" s="108"/>
      <c r="F36" s="141"/>
      <c r="G36" s="118"/>
      <c r="H36" s="88"/>
      <c r="I36" s="86"/>
      <c r="J36" s="86"/>
      <c r="K36" s="86"/>
      <c r="L36" s="85"/>
      <c r="M36" s="86"/>
      <c r="N36" s="86"/>
      <c r="O36" s="86"/>
      <c r="P36" s="86"/>
      <c r="Q36" s="110"/>
      <c r="R36" s="136"/>
      <c r="S36" s="88"/>
      <c r="T36" s="86"/>
      <c r="U36" s="87"/>
      <c r="V36" s="2"/>
      <c r="W36" s="89"/>
      <c r="X36" s="86"/>
      <c r="Y36" s="86"/>
      <c r="Z36" s="90"/>
      <c r="AA36" s="2"/>
      <c r="AB36" s="91"/>
      <c r="AC36" s="49"/>
      <c r="AD36" s="89"/>
      <c r="AE36" s="86"/>
      <c r="AF36" s="86"/>
      <c r="AG36" s="111"/>
      <c r="AH36" s="86"/>
      <c r="AI36" s="86"/>
      <c r="AJ36" s="86"/>
      <c r="AK36" s="111"/>
      <c r="AL36" s="112"/>
      <c r="AN36" s="48"/>
      <c r="AO36" s="289"/>
      <c r="AP36" s="274"/>
    </row>
    <row r="37" spans="1:42" ht="16.5" customHeight="1">
      <c r="A37" s="379" t="s">
        <v>79</v>
      </c>
      <c r="B37" s="380"/>
      <c r="C37" s="380"/>
      <c r="D37" s="380"/>
      <c r="E37" s="380"/>
      <c r="F37" s="113">
        <v>41</v>
      </c>
      <c r="G37" s="118"/>
      <c r="H37" s="80">
        <v>1296</v>
      </c>
      <c r="I37" s="81">
        <v>0</v>
      </c>
      <c r="J37" s="81">
        <v>0</v>
      </c>
      <c r="K37" s="81">
        <v>0</v>
      </c>
      <c r="L37" s="56">
        <f>I37+J37+K37</f>
        <v>0</v>
      </c>
      <c r="M37" s="189">
        <v>0</v>
      </c>
      <c r="N37" s="189">
        <v>0</v>
      </c>
      <c r="O37" s="190">
        <v>0</v>
      </c>
      <c r="P37" s="59">
        <f>SUM(L37:O37)</f>
        <v>0</v>
      </c>
      <c r="Q37" s="60">
        <f>H37+P37</f>
        <v>1296</v>
      </c>
      <c r="R37" s="136"/>
      <c r="S37" s="188">
        <v>60</v>
      </c>
      <c r="T37" s="82">
        <v>110</v>
      </c>
      <c r="U37" s="62">
        <f>S37+T37</f>
        <v>170</v>
      </c>
      <c r="V37" s="2"/>
      <c r="W37" s="63">
        <v>0</v>
      </c>
      <c r="X37" s="58">
        <v>0</v>
      </c>
      <c r="Y37" s="191">
        <v>0</v>
      </c>
      <c r="Z37" s="64">
        <f>W37+X37+Y37</f>
        <v>0</v>
      </c>
      <c r="AA37" s="2"/>
      <c r="AB37" s="65">
        <f>Q37+U37+Z37</f>
        <v>1466</v>
      </c>
      <c r="AC37" s="49"/>
      <c r="AD37" s="63">
        <v>0</v>
      </c>
      <c r="AE37" s="58">
        <v>0</v>
      </c>
      <c r="AF37" s="58">
        <v>1039</v>
      </c>
      <c r="AG37" s="59">
        <f>AD37+AE37+AF37</f>
        <v>1039</v>
      </c>
      <c r="AH37" s="82">
        <v>0</v>
      </c>
      <c r="AI37" s="58">
        <v>0</v>
      </c>
      <c r="AJ37" s="58">
        <v>0</v>
      </c>
      <c r="AK37" s="59">
        <f>AI37+AJ37</f>
        <v>0</v>
      </c>
      <c r="AL37" s="76">
        <f>AG37+AH37+AK37</f>
        <v>1039</v>
      </c>
      <c r="AM37" s="66"/>
      <c r="AN37" s="65">
        <f>+AB37-AL37</f>
        <v>427</v>
      </c>
      <c r="AO37" s="289"/>
      <c r="AP37" s="274"/>
    </row>
    <row r="38" spans="1:42" ht="19.5" customHeight="1">
      <c r="A38" s="379" t="s">
        <v>80</v>
      </c>
      <c r="B38" s="380"/>
      <c r="C38" s="380"/>
      <c r="D38" s="380"/>
      <c r="E38" s="380"/>
      <c r="F38" s="55">
        <v>0</v>
      </c>
      <c r="G38" s="118"/>
      <c r="H38" s="80">
        <v>0</v>
      </c>
      <c r="I38" s="81">
        <v>0</v>
      </c>
      <c r="J38" s="81">
        <v>0</v>
      </c>
      <c r="K38" s="81">
        <v>0</v>
      </c>
      <c r="L38" s="56">
        <f>I38+J38+K38</f>
        <v>0</v>
      </c>
      <c r="M38" s="189">
        <v>0</v>
      </c>
      <c r="N38" s="189">
        <v>0</v>
      </c>
      <c r="O38" s="190">
        <v>0</v>
      </c>
      <c r="P38" s="59">
        <f>SUM(L38:O38)</f>
        <v>0</v>
      </c>
      <c r="Q38" s="60">
        <f>H38+P38</f>
        <v>0</v>
      </c>
      <c r="R38" s="136"/>
      <c r="S38" s="188">
        <v>0</v>
      </c>
      <c r="T38" s="82">
        <v>0</v>
      </c>
      <c r="U38" s="62">
        <f>S38+T38</f>
        <v>0</v>
      </c>
      <c r="V38" s="2"/>
      <c r="W38" s="63">
        <v>0</v>
      </c>
      <c r="X38" s="58">
        <v>0</v>
      </c>
      <c r="Y38" s="191">
        <v>0</v>
      </c>
      <c r="Z38" s="64">
        <f>W38+X38+Y38</f>
        <v>0</v>
      </c>
      <c r="AA38" s="2"/>
      <c r="AB38" s="65">
        <f>Q38+U38+Z38</f>
        <v>0</v>
      </c>
      <c r="AC38" s="49"/>
      <c r="AD38" s="63">
        <v>0</v>
      </c>
      <c r="AE38" s="58">
        <v>0</v>
      </c>
      <c r="AF38" s="58">
        <v>0</v>
      </c>
      <c r="AG38" s="59">
        <f>AD38+AE38+AF38</f>
        <v>0</v>
      </c>
      <c r="AH38" s="82">
        <v>0</v>
      </c>
      <c r="AI38" s="58">
        <v>0</v>
      </c>
      <c r="AJ38" s="58">
        <v>0</v>
      </c>
      <c r="AK38" s="59">
        <f>AI38+AJ38</f>
        <v>0</v>
      </c>
      <c r="AL38" s="76">
        <f>AG38+AH38+AK38</f>
        <v>0</v>
      </c>
      <c r="AM38" s="66"/>
      <c r="AN38" s="65">
        <f>+AB38-AL38</f>
        <v>0</v>
      </c>
      <c r="AO38" s="289"/>
      <c r="AP38" s="274"/>
    </row>
    <row r="39" spans="1:42" ht="18" customHeight="1">
      <c r="A39" s="379" t="s">
        <v>81</v>
      </c>
      <c r="B39" s="380"/>
      <c r="C39" s="380"/>
      <c r="D39" s="380"/>
      <c r="E39" s="380"/>
      <c r="F39" s="55">
        <v>0</v>
      </c>
      <c r="G39" s="118"/>
      <c r="H39" s="80">
        <v>0</v>
      </c>
      <c r="I39" s="81">
        <v>0</v>
      </c>
      <c r="J39" s="81">
        <v>0</v>
      </c>
      <c r="K39" s="81">
        <v>0</v>
      </c>
      <c r="L39" s="56">
        <f>I39+J39+K39</f>
        <v>0</v>
      </c>
      <c r="M39" s="189">
        <v>0</v>
      </c>
      <c r="N39" s="189">
        <v>0</v>
      </c>
      <c r="O39" s="190">
        <v>0</v>
      </c>
      <c r="P39" s="59">
        <f>SUM(L39:O39)</f>
        <v>0</v>
      </c>
      <c r="Q39" s="59">
        <f>H39+P39</f>
        <v>0</v>
      </c>
      <c r="R39" s="136"/>
      <c r="S39" s="188">
        <v>0</v>
      </c>
      <c r="T39" s="82">
        <v>0</v>
      </c>
      <c r="U39" s="62">
        <f>S39+T39</f>
        <v>0</v>
      </c>
      <c r="V39" s="2"/>
      <c r="W39" s="63">
        <v>0</v>
      </c>
      <c r="X39" s="58">
        <v>0</v>
      </c>
      <c r="Y39" s="191">
        <v>0</v>
      </c>
      <c r="Z39" s="64">
        <f>W39+X39+Y39</f>
        <v>0</v>
      </c>
      <c r="AA39" s="2"/>
      <c r="AB39" s="65">
        <f>Q39+U39+Z39</f>
        <v>0</v>
      </c>
      <c r="AC39" s="49"/>
      <c r="AD39" s="63">
        <v>0</v>
      </c>
      <c r="AE39" s="58">
        <v>0</v>
      </c>
      <c r="AF39" s="58">
        <v>0</v>
      </c>
      <c r="AG39" s="59">
        <f>AD39+AE39+AF39</f>
        <v>0</v>
      </c>
      <c r="AH39" s="82">
        <v>0</v>
      </c>
      <c r="AI39" s="58">
        <v>0</v>
      </c>
      <c r="AJ39" s="58">
        <v>0</v>
      </c>
      <c r="AK39" s="59">
        <f>AI39+AJ39</f>
        <v>0</v>
      </c>
      <c r="AL39" s="76">
        <f>AG39+AH39+AK39</f>
        <v>0</v>
      </c>
      <c r="AM39" s="66"/>
      <c r="AN39" s="65">
        <f>+AB39-AL39</f>
        <v>0</v>
      </c>
      <c r="AO39" s="289"/>
      <c r="AP39" s="274"/>
    </row>
    <row r="40" spans="1:42" ht="18" customHeight="1">
      <c r="A40" s="379" t="s">
        <v>82</v>
      </c>
      <c r="B40" s="380"/>
      <c r="C40" s="380"/>
      <c r="D40" s="380"/>
      <c r="E40" s="380"/>
      <c r="F40" s="55">
        <v>0</v>
      </c>
      <c r="G40" s="118"/>
      <c r="H40" s="80">
        <v>0</v>
      </c>
      <c r="I40" s="81">
        <v>0</v>
      </c>
      <c r="J40" s="81">
        <v>0</v>
      </c>
      <c r="K40" s="81">
        <v>0</v>
      </c>
      <c r="L40" s="56">
        <f>I40+J40+K40</f>
        <v>0</v>
      </c>
      <c r="M40" s="189">
        <v>0</v>
      </c>
      <c r="N40" s="189">
        <v>0</v>
      </c>
      <c r="O40" s="190">
        <v>0</v>
      </c>
      <c r="P40" s="59">
        <f>SUM(L40:O40)</f>
        <v>0</v>
      </c>
      <c r="Q40" s="59">
        <f>H40+P40</f>
        <v>0</v>
      </c>
      <c r="R40" s="136"/>
      <c r="S40" s="188">
        <v>0</v>
      </c>
      <c r="T40" s="82">
        <v>0</v>
      </c>
      <c r="U40" s="62">
        <f>S40+T40</f>
        <v>0</v>
      </c>
      <c r="V40" s="2"/>
      <c r="W40" s="63">
        <v>0</v>
      </c>
      <c r="X40" s="58">
        <v>0</v>
      </c>
      <c r="Y40" s="191">
        <v>0</v>
      </c>
      <c r="Z40" s="64">
        <f>W40+X40+Y40</f>
        <v>0</v>
      </c>
      <c r="AA40" s="2"/>
      <c r="AB40" s="65">
        <f>Q40+U40+Z40</f>
        <v>0</v>
      </c>
      <c r="AC40" s="49"/>
      <c r="AD40" s="63">
        <v>0</v>
      </c>
      <c r="AE40" s="58">
        <v>0</v>
      </c>
      <c r="AF40" s="58">
        <v>0</v>
      </c>
      <c r="AG40" s="59">
        <f>AD40+AE40+AF40</f>
        <v>0</v>
      </c>
      <c r="AH40" s="82">
        <v>0</v>
      </c>
      <c r="AI40" s="58">
        <v>0</v>
      </c>
      <c r="AJ40" s="58">
        <v>0</v>
      </c>
      <c r="AK40" s="59">
        <f>AI40+AJ40</f>
        <v>0</v>
      </c>
      <c r="AL40" s="76">
        <f>AG40+AH40+AK40</f>
        <v>0</v>
      </c>
      <c r="AM40" s="66"/>
      <c r="AN40" s="65">
        <f>+AB40-AL40</f>
        <v>0</v>
      </c>
      <c r="AO40" s="289"/>
      <c r="AP40" s="274"/>
    </row>
    <row r="41" spans="1:42" s="74" customFormat="1" ht="23.25" customHeight="1">
      <c r="A41" s="392" t="s">
        <v>83</v>
      </c>
      <c r="B41" s="393"/>
      <c r="C41" s="393"/>
      <c r="D41" s="393"/>
      <c r="E41" s="393"/>
      <c r="F41" s="77">
        <f>F37+F38+F39+F40</f>
        <v>41</v>
      </c>
      <c r="G41" s="118"/>
      <c r="H41" s="72">
        <f>H37+H38+H39+H40</f>
        <v>1296</v>
      </c>
      <c r="I41" s="56">
        <f>I37+I38+I39+I40</f>
        <v>0</v>
      </c>
      <c r="J41" s="56">
        <f>J37+J38+J39+J40</f>
        <v>0</v>
      </c>
      <c r="K41" s="56">
        <f>K37+K38+K39+K40</f>
        <v>0</v>
      </c>
      <c r="L41" s="56">
        <f>I41+J41+K41</f>
        <v>0</v>
      </c>
      <c r="M41" s="56">
        <f>M37+M38+M39+M40</f>
        <v>0</v>
      </c>
      <c r="N41" s="56">
        <f>N37+N38+N39+N40</f>
        <v>0</v>
      </c>
      <c r="O41" s="56">
        <f>O37+O38+O39+O40</f>
        <v>0</v>
      </c>
      <c r="P41" s="59">
        <f>SUM(L41:O41)</f>
        <v>0</v>
      </c>
      <c r="Q41" s="59">
        <f>H41+P41</f>
        <v>1296</v>
      </c>
      <c r="R41" s="193"/>
      <c r="S41" s="72">
        <f>+S37+S38+S39+S40</f>
        <v>60</v>
      </c>
      <c r="T41" s="56">
        <f>+T37+T38+T39+T40</f>
        <v>110</v>
      </c>
      <c r="U41" s="59">
        <f>S41+T41</f>
        <v>170</v>
      </c>
      <c r="V41" s="195"/>
      <c r="W41" s="73">
        <f>W37+W38+W39+W40</f>
        <v>0</v>
      </c>
      <c r="X41" s="56">
        <f>X37+X38+X39+X40</f>
        <v>0</v>
      </c>
      <c r="Y41" s="56">
        <f>Y37+Y38+Y39+Y40</f>
        <v>0</v>
      </c>
      <c r="Z41" s="64">
        <f>W41+X41+Y41</f>
        <v>0</v>
      </c>
      <c r="AA41" s="195"/>
      <c r="AB41" s="65">
        <f>Q41+U41+Z41</f>
        <v>1466</v>
      </c>
      <c r="AC41" s="196"/>
      <c r="AD41" s="71">
        <f>AD37+AD38+AD39+AD40</f>
        <v>0</v>
      </c>
      <c r="AE41" s="59">
        <f>AE37+AE38+AE39+AE40</f>
        <v>0</v>
      </c>
      <c r="AF41" s="59">
        <f>AF37+AF38+AF39+AF40</f>
        <v>1039</v>
      </c>
      <c r="AG41" s="59">
        <f>AD41+AE41+AF41</f>
        <v>1039</v>
      </c>
      <c r="AH41" s="121">
        <f>AH37+AH38+AH39+AH40</f>
        <v>0</v>
      </c>
      <c r="AI41" s="59">
        <f>AI37+AI38+AI39+AI40</f>
        <v>0</v>
      </c>
      <c r="AJ41" s="59">
        <f>AJ37+AJ38+AJ39+AJ40</f>
        <v>0</v>
      </c>
      <c r="AK41" s="59">
        <f>AI41+AJ41</f>
        <v>0</v>
      </c>
      <c r="AL41" s="121">
        <f>AG41+AH41+AK41</f>
        <v>1039</v>
      </c>
      <c r="AM41" s="197"/>
      <c r="AN41" s="65">
        <f>+AB41-AL41</f>
        <v>427</v>
      </c>
      <c r="AO41" s="290"/>
      <c r="AP41" s="283"/>
    </row>
    <row r="42" spans="1:42" ht="6.75" customHeight="1">
      <c r="A42" s="45"/>
      <c r="B42" s="42"/>
      <c r="C42" s="42"/>
      <c r="D42" s="42"/>
      <c r="E42" s="42"/>
      <c r="F42" s="40"/>
      <c r="G42" s="118"/>
      <c r="H42" s="410"/>
      <c r="I42" s="411"/>
      <c r="J42" s="411"/>
      <c r="K42" s="411"/>
      <c r="L42" s="411"/>
      <c r="M42" s="411"/>
      <c r="N42" s="411"/>
      <c r="O42" s="411"/>
      <c r="P42" s="411"/>
      <c r="Q42" s="412"/>
      <c r="R42" s="136"/>
      <c r="S42" s="41"/>
      <c r="T42" s="42"/>
      <c r="U42" s="44"/>
      <c r="V42" s="2"/>
      <c r="W42" s="45"/>
      <c r="X42" s="42"/>
      <c r="Y42" s="42"/>
      <c r="Z42" s="47"/>
      <c r="AA42" s="2"/>
      <c r="AB42" s="48"/>
      <c r="AC42" s="49"/>
      <c r="AD42" s="50"/>
      <c r="AE42" s="51"/>
      <c r="AF42" s="51"/>
      <c r="AG42" s="52"/>
      <c r="AH42" s="51"/>
      <c r="AI42" s="51"/>
      <c r="AJ42" s="51"/>
      <c r="AK42" s="52"/>
      <c r="AL42" s="53"/>
      <c r="AN42" s="48"/>
      <c r="AO42" s="289"/>
      <c r="AP42" s="274"/>
    </row>
    <row r="43" spans="1:42" s="74" customFormat="1" ht="23.25" customHeight="1">
      <c r="A43" s="392" t="s">
        <v>84</v>
      </c>
      <c r="B43" s="393"/>
      <c r="C43" s="393"/>
      <c r="D43" s="393"/>
      <c r="E43" s="393"/>
      <c r="F43" s="77">
        <f>F29+F35+F41</f>
        <v>1473</v>
      </c>
      <c r="G43" s="118"/>
      <c r="H43" s="97">
        <f>H29+H35+H41</f>
        <v>43718</v>
      </c>
      <c r="I43" s="77">
        <f>I29+I35+I41</f>
        <v>12406</v>
      </c>
      <c r="J43" s="77">
        <f>J29+J35+J41</f>
        <v>7788</v>
      </c>
      <c r="K43" s="77">
        <f>K29+K35+K41</f>
        <v>1487</v>
      </c>
      <c r="L43" s="78">
        <f>I43+J43+K43</f>
        <v>21681</v>
      </c>
      <c r="M43" s="59">
        <f>M29+M35+M41</f>
        <v>3992</v>
      </c>
      <c r="N43" s="59">
        <f>N29+N35+N41</f>
        <v>771</v>
      </c>
      <c r="O43" s="59">
        <f>O29+O35+O41</f>
        <v>938</v>
      </c>
      <c r="P43" s="59">
        <f>SUM(L43:O43)</f>
        <v>27382</v>
      </c>
      <c r="Q43" s="59">
        <f>H43+P43</f>
        <v>71100</v>
      </c>
      <c r="R43" s="193"/>
      <c r="S43" s="59">
        <f>S29+S35+S41</f>
        <v>19091</v>
      </c>
      <c r="T43" s="59">
        <f>T29+T35+T41</f>
        <v>6044</v>
      </c>
      <c r="U43" s="59">
        <f>S43+T43</f>
        <v>25135</v>
      </c>
      <c r="V43" s="195"/>
      <c r="W43" s="59">
        <f>W29+W35+W41</f>
        <v>191</v>
      </c>
      <c r="X43" s="59">
        <f>X29+X35+X41</f>
        <v>0</v>
      </c>
      <c r="Y43" s="59">
        <f>Y29+Y35+Y41</f>
        <v>0</v>
      </c>
      <c r="Z43" s="98">
        <f>W43+X43+Y43</f>
        <v>191</v>
      </c>
      <c r="AA43" s="195"/>
      <c r="AB43" s="65">
        <f>Q43+U43+Z43</f>
        <v>96426</v>
      </c>
      <c r="AC43" s="199">
        <f>AC11+AC12+AC15+AC16+AC17+AC18+AC21+AC22+AC23+AC24+AC27+AC31+AC41</f>
        <v>0</v>
      </c>
      <c r="AD43" s="59">
        <f>AD29+AD35+AD41</f>
        <v>55</v>
      </c>
      <c r="AE43" s="59">
        <f>AE29+AE35+AE41</f>
        <v>0</v>
      </c>
      <c r="AF43" s="59">
        <f>AF29+AF35+AF41</f>
        <v>3602</v>
      </c>
      <c r="AG43" s="59">
        <f>AD43+AE43+AF43</f>
        <v>3657</v>
      </c>
      <c r="AH43" s="59">
        <f>AH29+AH35+AH41</f>
        <v>14374</v>
      </c>
      <c r="AI43" s="59">
        <f>AI29+AI35+AI41</f>
        <v>876</v>
      </c>
      <c r="AJ43" s="59">
        <f>AJ29+AJ35+AJ41</f>
        <v>322</v>
      </c>
      <c r="AK43" s="59">
        <f>AI43+AJ43</f>
        <v>1198</v>
      </c>
      <c r="AL43" s="121">
        <f>AG43+AH43+AK43</f>
        <v>19229</v>
      </c>
      <c r="AM43" s="197">
        <f>AM11+AM12+AM15+AM16+AM17+AM18+AM21+AM22+AM23+AM24+AM27+AM31+AM41</f>
        <v>0</v>
      </c>
      <c r="AN43" s="65">
        <f>+AB43-AL43</f>
        <v>77197</v>
      </c>
      <c r="AO43" s="290"/>
      <c r="AP43" s="283"/>
    </row>
    <row r="44" spans="1:42" ht="6.75" customHeight="1">
      <c r="A44" s="138"/>
      <c r="B44" s="139"/>
      <c r="C44" s="139"/>
      <c r="D44" s="139"/>
      <c r="E44" s="139"/>
      <c r="F44" s="140"/>
      <c r="G44" s="118"/>
      <c r="H44" s="41"/>
      <c r="I44" s="42"/>
      <c r="J44" s="42"/>
      <c r="K44" s="42"/>
      <c r="L44" s="43"/>
      <c r="M44" s="42"/>
      <c r="N44" s="42"/>
      <c r="O44" s="42"/>
      <c r="P44" s="42"/>
      <c r="Q44" s="114"/>
      <c r="R44" s="136"/>
      <c r="S44" s="41"/>
      <c r="T44" s="42"/>
      <c r="U44" s="44"/>
      <c r="V44" s="2"/>
      <c r="W44" s="45"/>
      <c r="X44" s="42"/>
      <c r="Y44" s="42"/>
      <c r="Z44" s="47"/>
      <c r="AA44" s="2"/>
      <c r="AB44" s="48"/>
      <c r="AC44" s="49"/>
      <c r="AD44" s="50"/>
      <c r="AE44" s="51"/>
      <c r="AF44" s="51"/>
      <c r="AG44" s="52"/>
      <c r="AH44" s="51"/>
      <c r="AI44" s="51"/>
      <c r="AJ44" s="51"/>
      <c r="AK44" s="52"/>
      <c r="AL44" s="53"/>
      <c r="AN44" s="48"/>
      <c r="AO44" s="289"/>
      <c r="AP44" s="274"/>
    </row>
    <row r="45" spans="1:42" ht="19.5" customHeight="1">
      <c r="A45" s="379" t="s">
        <v>85</v>
      </c>
      <c r="B45" s="380"/>
      <c r="C45" s="380"/>
      <c r="D45" s="380"/>
      <c r="E45" s="380"/>
      <c r="F45" s="55">
        <v>16</v>
      </c>
      <c r="G45" s="118"/>
      <c r="H45" s="80">
        <v>570</v>
      </c>
      <c r="I45" s="81">
        <v>0</v>
      </c>
      <c r="J45" s="81">
        <v>0</v>
      </c>
      <c r="K45" s="81">
        <v>0</v>
      </c>
      <c r="L45" s="56">
        <f>I45+J45+K45</f>
        <v>0</v>
      </c>
      <c r="M45" s="189">
        <v>0</v>
      </c>
      <c r="N45" s="189">
        <v>0</v>
      </c>
      <c r="O45" s="190">
        <v>0</v>
      </c>
      <c r="P45" s="59">
        <f>SUM(L45:O45)</f>
        <v>0</v>
      </c>
      <c r="Q45" s="59">
        <f>H45+P45</f>
        <v>570</v>
      </c>
      <c r="R45" s="136"/>
      <c r="S45" s="188">
        <f>203-48</f>
        <v>155</v>
      </c>
      <c r="T45" s="82">
        <v>48</v>
      </c>
      <c r="U45" s="62">
        <f>S45+T45</f>
        <v>203</v>
      </c>
      <c r="V45" s="2"/>
      <c r="W45" s="63">
        <v>0</v>
      </c>
      <c r="X45" s="58">
        <v>0</v>
      </c>
      <c r="Y45" s="191">
        <v>0</v>
      </c>
      <c r="Z45" s="64">
        <f>W45+X45+Y45</f>
        <v>0</v>
      </c>
      <c r="AA45" s="2"/>
      <c r="AB45" s="65">
        <f>Q45+U45+Z45</f>
        <v>773</v>
      </c>
      <c r="AC45" s="49"/>
      <c r="AD45" s="63">
        <v>0</v>
      </c>
      <c r="AE45" s="58">
        <v>0</v>
      </c>
      <c r="AF45" s="58">
        <v>0</v>
      </c>
      <c r="AG45" s="59">
        <f>AD45+AE45+AF45</f>
        <v>0</v>
      </c>
      <c r="AH45" s="82">
        <v>60</v>
      </c>
      <c r="AI45" s="58">
        <v>0</v>
      </c>
      <c r="AJ45" s="58">
        <v>0</v>
      </c>
      <c r="AK45" s="59">
        <f>AI45+AJ45</f>
        <v>0</v>
      </c>
      <c r="AL45" s="76">
        <f>AG45+AH45+AK45</f>
        <v>60</v>
      </c>
      <c r="AN45" s="65">
        <f>+AB45-AL45</f>
        <v>713</v>
      </c>
      <c r="AO45" s="289"/>
      <c r="AP45" s="274"/>
    </row>
    <row r="46" spans="1:42" ht="19.5" customHeight="1">
      <c r="A46" s="379" t="s">
        <v>86</v>
      </c>
      <c r="B46" s="380"/>
      <c r="C46" s="380"/>
      <c r="D46" s="380"/>
      <c r="E46" s="380"/>
      <c r="F46" s="116"/>
      <c r="G46" s="118"/>
      <c r="H46" s="80">
        <v>0</v>
      </c>
      <c r="I46" s="81">
        <v>0</v>
      </c>
      <c r="J46" s="81">
        <v>0</v>
      </c>
      <c r="K46" s="81">
        <v>0</v>
      </c>
      <c r="L46" s="56">
        <f>I46+J46+K46</f>
        <v>0</v>
      </c>
      <c r="M46" s="189">
        <v>0</v>
      </c>
      <c r="N46" s="189">
        <v>0</v>
      </c>
      <c r="O46" s="190">
        <v>0</v>
      </c>
      <c r="P46" s="59">
        <f>SUM(L46:O46)</f>
        <v>0</v>
      </c>
      <c r="Q46" s="59">
        <f>H46+P46</f>
        <v>0</v>
      </c>
      <c r="R46" s="136"/>
      <c r="S46" s="188">
        <v>0</v>
      </c>
      <c r="T46" s="82">
        <v>0</v>
      </c>
      <c r="U46" s="62">
        <f>S46+T46</f>
        <v>0</v>
      </c>
      <c r="V46" s="2"/>
      <c r="W46" s="63">
        <v>0</v>
      </c>
      <c r="X46" s="58">
        <v>0</v>
      </c>
      <c r="Y46" s="191">
        <v>0</v>
      </c>
      <c r="Z46" s="64">
        <f>W46+X46+Y46</f>
        <v>0</v>
      </c>
      <c r="AA46" s="2"/>
      <c r="AB46" s="65">
        <f>Q46+U46+Z46</f>
        <v>0</v>
      </c>
      <c r="AC46" s="49"/>
      <c r="AD46" s="63">
        <v>0</v>
      </c>
      <c r="AE46" s="58">
        <v>0</v>
      </c>
      <c r="AF46" s="58">
        <v>0</v>
      </c>
      <c r="AG46" s="59">
        <f>AD46+AE46+AF46</f>
        <v>0</v>
      </c>
      <c r="AH46" s="82">
        <v>0</v>
      </c>
      <c r="AI46" s="58">
        <v>0</v>
      </c>
      <c r="AJ46" s="58">
        <v>0</v>
      </c>
      <c r="AK46" s="59">
        <f>AI46+AJ46</f>
        <v>0</v>
      </c>
      <c r="AL46" s="76">
        <f>AG46+AH46+AK46</f>
        <v>0</v>
      </c>
      <c r="AN46" s="65">
        <f>+AB46-AL46</f>
        <v>0</v>
      </c>
      <c r="AO46" s="289"/>
      <c r="AP46" s="274"/>
    </row>
    <row r="47" spans="1:42" ht="19.5" customHeight="1">
      <c r="A47" s="379" t="s">
        <v>87</v>
      </c>
      <c r="B47" s="380"/>
      <c r="C47" s="380"/>
      <c r="D47" s="380"/>
      <c r="E47" s="380"/>
      <c r="F47" s="55">
        <v>5</v>
      </c>
      <c r="G47" s="118"/>
      <c r="H47" s="80">
        <v>14</v>
      </c>
      <c r="I47" s="81">
        <v>0</v>
      </c>
      <c r="J47" s="81">
        <v>0</v>
      </c>
      <c r="K47" s="81">
        <v>0</v>
      </c>
      <c r="L47" s="56">
        <f>I47+J47+K47</f>
        <v>0</v>
      </c>
      <c r="M47" s="189">
        <v>0</v>
      </c>
      <c r="N47" s="189">
        <v>0</v>
      </c>
      <c r="O47" s="190">
        <v>0</v>
      </c>
      <c r="P47" s="59">
        <f>SUM(L47:O47)</f>
        <v>0</v>
      </c>
      <c r="Q47" s="59">
        <f>H47+P47</f>
        <v>14</v>
      </c>
      <c r="R47" s="136"/>
      <c r="S47" s="188">
        <v>4</v>
      </c>
      <c r="T47" s="82">
        <v>1</v>
      </c>
      <c r="U47" s="62">
        <f>S47+T47</f>
        <v>5</v>
      </c>
      <c r="V47" s="2"/>
      <c r="W47" s="63">
        <v>0</v>
      </c>
      <c r="X47" s="58">
        <v>0</v>
      </c>
      <c r="Y47" s="191">
        <v>0</v>
      </c>
      <c r="Z47" s="64">
        <f>W47+X47+Y47</f>
        <v>0</v>
      </c>
      <c r="AA47" s="2"/>
      <c r="AB47" s="65">
        <f>Q47+U47+Z47</f>
        <v>19</v>
      </c>
      <c r="AC47" s="49"/>
      <c r="AD47" s="63">
        <v>0</v>
      </c>
      <c r="AE47" s="58">
        <v>0</v>
      </c>
      <c r="AF47" s="58">
        <v>0</v>
      </c>
      <c r="AG47" s="59">
        <f>AD47+AE47+AF47</f>
        <v>0</v>
      </c>
      <c r="AH47" s="82">
        <v>7</v>
      </c>
      <c r="AI47" s="58">
        <v>0</v>
      </c>
      <c r="AJ47" s="58">
        <v>0</v>
      </c>
      <c r="AK47" s="59">
        <f>AI47+AJ47</f>
        <v>0</v>
      </c>
      <c r="AL47" s="76">
        <f>AG47+AH47+AK47</f>
        <v>7</v>
      </c>
      <c r="AN47" s="65">
        <f>+AB47-AL47</f>
        <v>12</v>
      </c>
      <c r="AO47" s="289"/>
      <c r="AP47" s="274"/>
    </row>
    <row r="48" spans="1:42" ht="6.75" customHeight="1">
      <c r="A48" s="142"/>
      <c r="B48" s="143"/>
      <c r="C48" s="143"/>
      <c r="D48" s="143"/>
      <c r="E48" s="143"/>
      <c r="F48" s="144"/>
      <c r="G48" s="118"/>
      <c r="H48" s="88"/>
      <c r="I48" s="117"/>
      <c r="J48" s="117"/>
      <c r="K48" s="117"/>
      <c r="L48" s="118"/>
      <c r="M48" s="86"/>
      <c r="N48" s="86"/>
      <c r="O48" s="86"/>
      <c r="P48" s="86"/>
      <c r="Q48" s="87"/>
      <c r="R48" s="136"/>
      <c r="S48" s="88"/>
      <c r="T48" s="86"/>
      <c r="U48" s="87"/>
      <c r="V48" s="2"/>
      <c r="W48" s="89"/>
      <c r="X48" s="86"/>
      <c r="Y48" s="86"/>
      <c r="Z48" s="90"/>
      <c r="AA48" s="2"/>
      <c r="AB48" s="91"/>
      <c r="AC48" s="49"/>
      <c r="AD48" s="92"/>
      <c r="AE48" s="93"/>
      <c r="AF48" s="93"/>
      <c r="AG48" s="94"/>
      <c r="AH48" s="93"/>
      <c r="AI48" s="93"/>
      <c r="AJ48" s="93"/>
      <c r="AK48" s="94"/>
      <c r="AL48" s="95"/>
      <c r="AN48" s="96"/>
      <c r="AO48" s="274"/>
      <c r="AP48" s="274"/>
    </row>
    <row r="49" spans="1:42" s="74" customFormat="1" ht="23.25" customHeight="1">
      <c r="A49" s="392" t="s">
        <v>88</v>
      </c>
      <c r="B49" s="393"/>
      <c r="C49" s="393"/>
      <c r="D49" s="393"/>
      <c r="E49" s="393"/>
      <c r="F49" s="77">
        <f>F45+F47+F46</f>
        <v>21</v>
      </c>
      <c r="G49" s="118"/>
      <c r="H49" s="97">
        <f>H45+H47+H46</f>
        <v>584</v>
      </c>
      <c r="I49" s="77">
        <f>I45+I47+I46</f>
        <v>0</v>
      </c>
      <c r="J49" s="77">
        <f>J45+J47+J46</f>
        <v>0</v>
      </c>
      <c r="K49" s="77">
        <f>K45+K47+K46</f>
        <v>0</v>
      </c>
      <c r="L49" s="78">
        <f>I49+J49+K49</f>
        <v>0</v>
      </c>
      <c r="M49" s="59">
        <f>M45+M47+M46</f>
        <v>0</v>
      </c>
      <c r="N49" s="59">
        <f>N45+N47+N46</f>
        <v>0</v>
      </c>
      <c r="O49" s="59">
        <f>O45+O47+O46</f>
        <v>0</v>
      </c>
      <c r="P49" s="59">
        <f>SUM(L49:O49)</f>
        <v>0</v>
      </c>
      <c r="Q49" s="59">
        <f>H49+P49</f>
        <v>584</v>
      </c>
      <c r="R49" s="193"/>
      <c r="S49" s="59">
        <f>S45+S47+S46</f>
        <v>159</v>
      </c>
      <c r="T49" s="59">
        <f>T45+T47+T46</f>
        <v>49</v>
      </c>
      <c r="U49" s="59">
        <f>S49+T49</f>
        <v>208</v>
      </c>
      <c r="V49" s="195"/>
      <c r="W49" s="59">
        <f>W45+W47+W46</f>
        <v>0</v>
      </c>
      <c r="X49" s="77">
        <f>X45+X47+X46</f>
        <v>0</v>
      </c>
      <c r="Y49" s="77">
        <f>Y45+Y47+Y46</f>
        <v>0</v>
      </c>
      <c r="Z49" s="64">
        <f>W49+X49+Y49</f>
        <v>0</v>
      </c>
      <c r="AA49" s="195"/>
      <c r="AB49" s="65">
        <f>Q49+U49+Z49</f>
        <v>792</v>
      </c>
      <c r="AC49" s="196"/>
      <c r="AD49" s="59">
        <f>AD45+AD47+AD46</f>
        <v>0</v>
      </c>
      <c r="AE49" s="59">
        <f>AE45+AE47+AE46</f>
        <v>0</v>
      </c>
      <c r="AF49" s="59">
        <f>AF45+AF47+AF46</f>
        <v>0</v>
      </c>
      <c r="AG49" s="59">
        <f>AD49+AE49+AF49</f>
        <v>0</v>
      </c>
      <c r="AH49" s="59">
        <f>AH45+AH47+AH46</f>
        <v>67</v>
      </c>
      <c r="AI49" s="59">
        <f>AI45+AI47+AI46</f>
        <v>0</v>
      </c>
      <c r="AJ49" s="59">
        <f>AJ45+AJ47+AJ46</f>
        <v>0</v>
      </c>
      <c r="AK49" s="59">
        <f>AI49+AJ49</f>
        <v>0</v>
      </c>
      <c r="AL49" s="121">
        <f>AG49+AH49+AK49</f>
        <v>67</v>
      </c>
      <c r="AM49" s="198"/>
      <c r="AN49" s="65">
        <f>+AB49-AL49</f>
        <v>725</v>
      </c>
      <c r="AO49" s="283"/>
      <c r="AP49" s="283"/>
    </row>
    <row r="50" spans="1:42" ht="6.75" customHeight="1">
      <c r="A50" s="45"/>
      <c r="B50" s="42"/>
      <c r="C50" s="42"/>
      <c r="D50" s="42"/>
      <c r="E50" s="42"/>
      <c r="F50" s="40"/>
      <c r="G50" s="118"/>
      <c r="H50" s="41"/>
      <c r="I50" s="42"/>
      <c r="J50" s="42"/>
      <c r="K50" s="42"/>
      <c r="L50" s="43"/>
      <c r="M50" s="42"/>
      <c r="N50" s="42"/>
      <c r="O50" s="42"/>
      <c r="P50" s="42"/>
      <c r="Q50" s="44"/>
      <c r="R50" s="136"/>
      <c r="S50" s="41"/>
      <c r="T50" s="42"/>
      <c r="U50" s="44"/>
      <c r="V50" s="2"/>
      <c r="W50" s="45"/>
      <c r="X50" s="42"/>
      <c r="Y50" s="42"/>
      <c r="Z50" s="47"/>
      <c r="AA50" s="2"/>
      <c r="AB50" s="48"/>
      <c r="AC50" s="49"/>
      <c r="AD50" s="50"/>
      <c r="AE50" s="51"/>
      <c r="AF50" s="51"/>
      <c r="AG50" s="52"/>
      <c r="AH50" s="51"/>
      <c r="AI50" s="51"/>
      <c r="AJ50" s="51"/>
      <c r="AK50" s="52"/>
      <c r="AL50" s="53"/>
      <c r="AN50" s="54"/>
      <c r="AO50" s="274"/>
      <c r="AP50" s="274"/>
    </row>
    <row r="51" spans="1:42" s="74" customFormat="1" ht="23.25" customHeight="1" thickBot="1">
      <c r="A51" s="413" t="s">
        <v>89</v>
      </c>
      <c r="B51" s="414"/>
      <c r="C51" s="414"/>
      <c r="D51" s="414"/>
      <c r="E51" s="414"/>
      <c r="F51" s="119">
        <f>F43+F49</f>
        <v>1494</v>
      </c>
      <c r="G51" s="118"/>
      <c r="H51" s="120">
        <f>H43+H49</f>
        <v>44302</v>
      </c>
      <c r="I51" s="119">
        <f>I43+I49</f>
        <v>12406</v>
      </c>
      <c r="J51" s="119">
        <f>J43+J49</f>
        <v>7788</v>
      </c>
      <c r="K51" s="119">
        <f>K43+K49</f>
        <v>1487</v>
      </c>
      <c r="L51" s="78">
        <f>I51+J51+K51</f>
        <v>21681</v>
      </c>
      <c r="M51" s="78">
        <f>M43+M49</f>
        <v>3992</v>
      </c>
      <c r="N51" s="59">
        <f>N43+N49</f>
        <v>771</v>
      </c>
      <c r="O51" s="59">
        <f>O43+O49</f>
        <v>938</v>
      </c>
      <c r="P51" s="121">
        <f>SUM(L51:O51)</f>
        <v>27382</v>
      </c>
      <c r="Q51" s="59">
        <f>H51+P51</f>
        <v>71684</v>
      </c>
      <c r="R51" s="193"/>
      <c r="S51" s="59">
        <f>S43+S49</f>
        <v>19250</v>
      </c>
      <c r="T51" s="59">
        <f>T43+T49</f>
        <v>6093</v>
      </c>
      <c r="U51" s="59">
        <f>S51+T51</f>
        <v>25343</v>
      </c>
      <c r="V51" s="195"/>
      <c r="W51" s="120">
        <f>W43+W49</f>
        <v>191</v>
      </c>
      <c r="X51" s="119">
        <f>X43+X49</f>
        <v>0</v>
      </c>
      <c r="Y51" s="119">
        <f>Y43+Y49</f>
        <v>0</v>
      </c>
      <c r="Z51" s="64">
        <f>W51+X51+Y51</f>
        <v>191</v>
      </c>
      <c r="AA51" s="195"/>
      <c r="AB51" s="65">
        <f>Q51+U51+Z51</f>
        <v>97218</v>
      </c>
      <c r="AC51" s="196"/>
      <c r="AD51" s="59">
        <f>AD43+AD49</f>
        <v>55</v>
      </c>
      <c r="AE51" s="59">
        <f>AE43+AE49</f>
        <v>0</v>
      </c>
      <c r="AF51" s="59">
        <f>AF43+AF49</f>
        <v>3602</v>
      </c>
      <c r="AG51" s="59">
        <f>AD51+AE51+AF51</f>
        <v>3657</v>
      </c>
      <c r="AH51" s="59">
        <f>AH43+AH49</f>
        <v>14441</v>
      </c>
      <c r="AI51" s="59">
        <f>AI43+AI49</f>
        <v>876</v>
      </c>
      <c r="AJ51" s="59">
        <f>AJ43+AJ49</f>
        <v>322</v>
      </c>
      <c r="AK51" s="59">
        <f>AI51+AJ51</f>
        <v>1198</v>
      </c>
      <c r="AL51" s="121">
        <f>AG51+AH51+AK51</f>
        <v>19296</v>
      </c>
      <c r="AM51" s="198"/>
      <c r="AN51" s="65">
        <f>+AB51-AL51</f>
        <v>77922</v>
      </c>
      <c r="AO51" s="283"/>
      <c r="AP51" s="283"/>
    </row>
    <row r="52" spans="1:42" ht="6.75" customHeight="1" thickTop="1">
      <c r="A52" s="45"/>
      <c r="B52" s="42"/>
      <c r="C52" s="42"/>
      <c r="D52" s="42"/>
      <c r="E52" s="42"/>
      <c r="F52" s="40"/>
      <c r="G52" s="118"/>
      <c r="H52" s="41"/>
      <c r="I52" s="42"/>
      <c r="J52" s="42"/>
      <c r="K52" s="42"/>
      <c r="L52" s="43"/>
      <c r="M52" s="42"/>
      <c r="N52" s="42"/>
      <c r="O52" s="42"/>
      <c r="P52" s="42"/>
      <c r="Q52" s="44"/>
      <c r="R52" s="130"/>
      <c r="S52" s="41"/>
      <c r="T52" s="42"/>
      <c r="U52" s="44"/>
      <c r="V52" s="131"/>
      <c r="W52" s="45"/>
      <c r="X52" s="42"/>
      <c r="Y52" s="42"/>
      <c r="Z52" s="47"/>
      <c r="AA52" s="131"/>
      <c r="AB52" s="48"/>
      <c r="AC52" s="49"/>
      <c r="AD52" s="50"/>
      <c r="AE52" s="51"/>
      <c r="AF52" s="51"/>
      <c r="AG52" s="52"/>
      <c r="AH52" s="51"/>
      <c r="AI52" s="51"/>
      <c r="AJ52" s="51"/>
      <c r="AK52" s="52"/>
      <c r="AL52" s="53"/>
      <c r="AN52" s="54"/>
      <c r="AO52" s="274"/>
      <c r="AP52" s="274"/>
    </row>
    <row r="53" spans="1:42" s="128" customFormat="1" ht="15">
      <c r="A53" s="200" t="s">
        <v>152</v>
      </c>
      <c r="B53" s="201"/>
      <c r="C53" s="201"/>
      <c r="D53" s="201"/>
      <c r="E53" s="202"/>
      <c r="F53" s="263">
        <v>0</v>
      </c>
      <c r="G53" s="118"/>
      <c r="H53" s="264"/>
      <c r="I53" s="265"/>
      <c r="J53" s="265"/>
      <c r="K53" s="265"/>
      <c r="L53" s="263"/>
      <c r="M53" s="265"/>
      <c r="N53" s="265"/>
      <c r="O53" s="265"/>
      <c r="P53" s="265"/>
      <c r="Q53" s="174">
        <f>+$H53+$L53</f>
        <v>0</v>
      </c>
      <c r="R53" s="126"/>
      <c r="S53" s="267"/>
      <c r="T53" s="82"/>
      <c r="U53" s="125">
        <f t="shared" ref="U53:U55" si="5">S53+T53</f>
        <v>0</v>
      </c>
      <c r="V53" s="127"/>
      <c r="W53" s="268"/>
      <c r="X53" s="265"/>
      <c r="Y53" s="265"/>
      <c r="Z53" s="265"/>
      <c r="AA53" s="195"/>
      <c r="AB53" s="268"/>
      <c r="AC53" s="195"/>
      <c r="AD53" s="268"/>
      <c r="AE53" s="265"/>
      <c r="AF53" s="265"/>
      <c r="AG53" s="265"/>
      <c r="AH53" s="265"/>
      <c r="AI53" s="265"/>
      <c r="AJ53" s="265"/>
      <c r="AK53" s="265"/>
      <c r="AL53" s="265"/>
      <c r="AM53" s="74"/>
      <c r="AN53" s="268"/>
      <c r="AO53" s="209"/>
      <c r="AP53" s="209"/>
    </row>
    <row r="54" spans="1:42" s="128" customFormat="1" ht="15">
      <c r="A54" s="122" t="s">
        <v>104</v>
      </c>
      <c r="B54" s="123"/>
      <c r="C54" s="123"/>
      <c r="D54" s="123"/>
      <c r="E54" s="124"/>
      <c r="F54" s="263">
        <v>0</v>
      </c>
      <c r="G54" s="118"/>
      <c r="H54" s="264"/>
      <c r="I54" s="265"/>
      <c r="J54" s="265"/>
      <c r="K54" s="265"/>
      <c r="L54" s="263"/>
      <c r="M54" s="265"/>
      <c r="N54" s="265"/>
      <c r="O54" s="265"/>
      <c r="P54" s="265"/>
      <c r="Q54" s="174">
        <f>+$H54+$L54</f>
        <v>0</v>
      </c>
      <c r="R54" s="126"/>
      <c r="S54" s="267"/>
      <c r="T54" s="82"/>
      <c r="U54" s="125">
        <f t="shared" si="5"/>
        <v>0</v>
      </c>
      <c r="V54" s="127"/>
      <c r="W54" s="268"/>
      <c r="X54" s="265"/>
      <c r="Y54" s="265"/>
      <c r="Z54" s="265"/>
      <c r="AA54" s="2"/>
      <c r="AB54" s="268"/>
      <c r="AC54" s="2"/>
      <c r="AD54" s="268"/>
      <c r="AE54" s="265"/>
      <c r="AF54" s="265"/>
      <c r="AG54" s="265"/>
      <c r="AH54" s="265"/>
      <c r="AI54" s="265"/>
      <c r="AJ54" s="265"/>
      <c r="AK54" s="265"/>
      <c r="AL54" s="265"/>
      <c r="AM54" s="8"/>
      <c r="AN54" s="129">
        <f>+$U$54+$Q$54</f>
        <v>0</v>
      </c>
      <c r="AO54" s="209"/>
      <c r="AP54" s="209"/>
    </row>
    <row r="55" spans="1:42" s="128" customFormat="1" ht="15">
      <c r="A55" s="122" t="s">
        <v>105</v>
      </c>
      <c r="B55" s="123"/>
      <c r="C55" s="123"/>
      <c r="D55" s="123"/>
      <c r="E55" s="124"/>
      <c r="F55" s="263">
        <v>0</v>
      </c>
      <c r="G55" s="118"/>
      <c r="H55" s="264"/>
      <c r="I55" s="265"/>
      <c r="J55" s="265"/>
      <c r="K55" s="265"/>
      <c r="L55" s="263"/>
      <c r="M55" s="265"/>
      <c r="N55" s="265"/>
      <c r="O55" s="265"/>
      <c r="P55" s="265"/>
      <c r="Q55" s="174">
        <f>+$H55+$L55</f>
        <v>0</v>
      </c>
      <c r="R55" s="126"/>
      <c r="S55" s="267"/>
      <c r="T55" s="82"/>
      <c r="U55" s="125">
        <f t="shared" si="5"/>
        <v>0</v>
      </c>
      <c r="V55" s="127"/>
      <c r="W55" s="268"/>
      <c r="X55" s="265"/>
      <c r="Y55" s="265"/>
      <c r="Z55" s="265"/>
      <c r="AA55" s="195"/>
      <c r="AB55" s="268"/>
      <c r="AC55" s="195"/>
      <c r="AD55" s="268"/>
      <c r="AE55" s="265"/>
      <c r="AF55" s="265"/>
      <c r="AG55" s="265"/>
      <c r="AH55" s="265"/>
      <c r="AI55" s="265"/>
      <c r="AJ55" s="265"/>
      <c r="AK55" s="265"/>
      <c r="AL55" s="265"/>
      <c r="AM55" s="74"/>
      <c r="AN55" s="129">
        <f>+$U$55+$Q$55</f>
        <v>0</v>
      </c>
      <c r="AO55" s="209"/>
      <c r="AP55" s="209"/>
    </row>
    <row r="56" spans="1:42" s="128" customFormat="1" ht="15">
      <c r="A56" s="122" t="s">
        <v>106</v>
      </c>
      <c r="B56" s="123"/>
      <c r="C56" s="123"/>
      <c r="D56" s="123"/>
      <c r="E56" s="124"/>
      <c r="F56" s="263">
        <v>0</v>
      </c>
      <c r="G56" s="118"/>
      <c r="H56" s="268"/>
      <c r="I56" s="265"/>
      <c r="J56" s="265"/>
      <c r="K56" s="265"/>
      <c r="L56" s="265"/>
      <c r="M56" s="265"/>
      <c r="N56" s="265"/>
      <c r="O56" s="265"/>
      <c r="P56" s="265"/>
      <c r="Q56" s="266"/>
      <c r="R56" s="126"/>
      <c r="S56" s="268"/>
      <c r="T56" s="265"/>
      <c r="U56" s="265"/>
      <c r="V56" s="127"/>
      <c r="W56" s="268"/>
      <c r="X56" s="265"/>
      <c r="Y56" s="265"/>
      <c r="Z56" s="265"/>
      <c r="AA56" s="2"/>
      <c r="AB56" s="268"/>
      <c r="AC56" s="2"/>
      <c r="AD56" s="268"/>
      <c r="AE56" s="265"/>
      <c r="AF56" s="265"/>
      <c r="AG56" s="265"/>
      <c r="AH56" s="265"/>
      <c r="AI56" s="265"/>
      <c r="AJ56" s="265"/>
      <c r="AK56" s="265"/>
      <c r="AL56" s="265"/>
      <c r="AM56" s="8"/>
      <c r="AN56" s="264"/>
      <c r="AO56" s="209"/>
      <c r="AP56" s="209"/>
    </row>
    <row r="57" spans="1:42" s="128" customFormat="1" ht="15">
      <c r="A57" s="122" t="s">
        <v>107</v>
      </c>
      <c r="B57" s="123"/>
      <c r="C57" s="123"/>
      <c r="D57" s="123"/>
      <c r="E57" s="124"/>
      <c r="F57" s="263">
        <v>0</v>
      </c>
      <c r="G57" s="118"/>
      <c r="H57" s="268"/>
      <c r="I57" s="265"/>
      <c r="J57" s="265"/>
      <c r="K57" s="265"/>
      <c r="L57" s="265"/>
      <c r="M57" s="265"/>
      <c r="N57" s="265"/>
      <c r="O57" s="265"/>
      <c r="P57" s="265"/>
      <c r="Q57" s="266"/>
      <c r="R57" s="126"/>
      <c r="S57" s="268"/>
      <c r="T57" s="265"/>
      <c r="U57" s="265"/>
      <c r="V57" s="127"/>
      <c r="W57" s="268"/>
      <c r="X57" s="265"/>
      <c r="Y57" s="265"/>
      <c r="Z57" s="265"/>
      <c r="AA57" s="195"/>
      <c r="AB57" s="268"/>
      <c r="AC57" s="195"/>
      <c r="AD57" s="268"/>
      <c r="AE57" s="265"/>
      <c r="AF57" s="265"/>
      <c r="AG57" s="265"/>
      <c r="AH57" s="265"/>
      <c r="AI57" s="265"/>
      <c r="AJ57" s="265"/>
      <c r="AK57" s="265"/>
      <c r="AL57" s="265"/>
      <c r="AM57" s="74"/>
      <c r="AN57" s="264"/>
      <c r="AO57" s="209"/>
      <c r="AP57" s="209"/>
    </row>
    <row r="58" spans="1:42" s="74" customFormat="1" ht="23.25" customHeight="1" thickBot="1">
      <c r="A58" s="269"/>
      <c r="B58" s="269"/>
      <c r="C58" s="269"/>
      <c r="D58" s="269"/>
      <c r="E58" s="269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270"/>
      <c r="S58" s="172"/>
      <c r="T58" s="172"/>
      <c r="U58" s="172"/>
      <c r="V58" s="271"/>
      <c r="W58" s="172"/>
      <c r="X58" s="172"/>
      <c r="Y58" s="172"/>
      <c r="Z58" s="172"/>
      <c r="AA58" s="271"/>
      <c r="AB58" s="172"/>
      <c r="AC58" s="272"/>
      <c r="AD58" s="172"/>
      <c r="AE58" s="172"/>
      <c r="AF58" s="172"/>
      <c r="AG58" s="172"/>
      <c r="AH58" s="172"/>
      <c r="AI58" s="172"/>
      <c r="AJ58" s="172"/>
      <c r="AK58" s="172"/>
      <c r="AL58" s="172"/>
      <c r="AM58" s="273"/>
      <c r="AN58" s="172"/>
      <c r="AO58" s="273"/>
      <c r="AP58" s="273"/>
    </row>
    <row r="59" spans="1:42" ht="18" thickTop="1">
      <c r="A59" s="274"/>
      <c r="B59" s="275" t="s">
        <v>90</v>
      </c>
      <c r="C59" s="276"/>
      <c r="D59" s="276"/>
      <c r="E59" s="276"/>
      <c r="F59" s="277"/>
      <c r="G59" s="278"/>
      <c r="H59" s="278"/>
      <c r="I59" s="279"/>
      <c r="J59" s="279"/>
      <c r="K59" s="280" t="s">
        <v>91</v>
      </c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2"/>
      <c r="X59" s="274"/>
      <c r="Y59" s="274"/>
      <c r="Z59" s="283"/>
      <c r="AA59" s="274"/>
      <c r="AB59" s="283"/>
      <c r="AC59" s="274"/>
      <c r="AD59" s="274"/>
      <c r="AE59" s="274"/>
      <c r="AF59" s="274"/>
      <c r="AG59" s="274"/>
      <c r="AH59" s="274"/>
      <c r="AI59" s="406" t="s">
        <v>151</v>
      </c>
      <c r="AJ59" s="406"/>
      <c r="AK59" s="406"/>
      <c r="AL59" s="406"/>
      <c r="AM59" s="172"/>
      <c r="AN59" s="187">
        <f>+AN51-SUM(AN54:AN57)</f>
        <v>77922</v>
      </c>
      <c r="AO59" s="274"/>
      <c r="AP59" s="274"/>
    </row>
    <row r="60" spans="1:42" ht="21.6" thickBot="1">
      <c r="A60" s="274"/>
      <c r="B60" s="284"/>
      <c r="C60" s="285"/>
      <c r="D60" s="285"/>
      <c r="E60" s="285"/>
      <c r="F60" s="286"/>
      <c r="G60" s="278"/>
      <c r="H60" s="287"/>
      <c r="I60" s="288"/>
      <c r="J60" s="279"/>
      <c r="K60" s="210"/>
      <c r="L60" s="211"/>
      <c r="M60" s="211"/>
      <c r="N60" s="211"/>
      <c r="O60" s="211"/>
      <c r="P60" s="211"/>
      <c r="Q60" s="211"/>
      <c r="R60" s="211"/>
      <c r="S60" s="211"/>
      <c r="T60" s="212"/>
      <c r="U60" s="212"/>
      <c r="V60" s="212"/>
      <c r="W60" s="213"/>
      <c r="X60" s="274"/>
      <c r="Y60" s="274"/>
      <c r="Z60" s="283"/>
      <c r="AA60" s="274"/>
      <c r="AB60" s="283"/>
      <c r="AC60" s="274"/>
      <c r="AD60" s="274"/>
      <c r="AE60" s="274"/>
      <c r="AF60" s="274"/>
      <c r="AG60" s="274"/>
      <c r="AH60" s="274"/>
      <c r="AI60" s="172"/>
      <c r="AJ60" s="172"/>
      <c r="AK60" s="172"/>
      <c r="AL60" s="172"/>
      <c r="AM60" s="274"/>
      <c r="AN60" s="172"/>
    </row>
    <row r="61" spans="1:42" ht="21">
      <c r="B61" s="217" t="s">
        <v>92</v>
      </c>
      <c r="C61" s="218" t="s">
        <v>93</v>
      </c>
      <c r="D61" s="219"/>
      <c r="E61" s="219"/>
      <c r="F61" s="220"/>
      <c r="G61" s="221"/>
      <c r="H61" s="222" t="s">
        <v>133</v>
      </c>
      <c r="I61" s="274"/>
      <c r="J61" s="291"/>
      <c r="K61" s="300" t="s">
        <v>170</v>
      </c>
      <c r="L61" s="177"/>
      <c r="M61" s="177"/>
      <c r="N61" s="177"/>
      <c r="O61" s="177"/>
      <c r="P61" s="177"/>
      <c r="Q61" s="177"/>
      <c r="R61" s="177">
        <v>5</v>
      </c>
      <c r="S61" s="177"/>
      <c r="T61" s="177"/>
      <c r="U61" s="177"/>
      <c r="V61" s="177"/>
      <c r="W61" s="214"/>
      <c r="X61" s="274"/>
      <c r="Y61" s="274"/>
      <c r="Z61" s="283"/>
      <c r="AA61" s="274"/>
      <c r="AB61" s="283"/>
      <c r="AC61" s="274"/>
      <c r="AD61" s="274"/>
      <c r="AE61" s="274"/>
      <c r="AF61" s="274"/>
      <c r="AG61" s="274"/>
      <c r="AH61" s="274"/>
      <c r="AI61" s="274"/>
      <c r="AJ61" s="274"/>
      <c r="AK61" s="274"/>
      <c r="AL61" s="274"/>
      <c r="AM61" s="274"/>
      <c r="AN61" s="274"/>
    </row>
    <row r="62" spans="1:42" ht="21">
      <c r="B62" s="223" t="s">
        <v>134</v>
      </c>
      <c r="C62" s="224" t="s">
        <v>135</v>
      </c>
      <c r="D62" s="225"/>
      <c r="E62" s="225"/>
      <c r="F62" s="226"/>
      <c r="G62" s="221"/>
      <c r="H62" s="227">
        <v>89014</v>
      </c>
      <c r="I62" s="274"/>
      <c r="J62" s="292"/>
      <c r="K62" s="300" t="s">
        <v>169</v>
      </c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215"/>
      <c r="X62" s="274"/>
      <c r="Y62" s="274"/>
      <c r="Z62" s="283"/>
      <c r="AA62" s="274"/>
      <c r="AB62" s="283"/>
      <c r="AC62" s="274"/>
      <c r="AD62" s="274"/>
      <c r="AE62" s="274"/>
      <c r="AF62" s="274"/>
      <c r="AG62" s="274"/>
      <c r="AH62" s="274"/>
      <c r="AI62" s="274"/>
      <c r="AJ62" s="274"/>
      <c r="AK62" s="274"/>
      <c r="AL62" s="274"/>
      <c r="AM62" s="274"/>
      <c r="AN62" s="274"/>
    </row>
    <row r="63" spans="1:42" ht="21">
      <c r="B63" s="228" t="s">
        <v>98</v>
      </c>
      <c r="C63" s="229" t="s">
        <v>99</v>
      </c>
      <c r="D63" s="230"/>
      <c r="E63" s="230"/>
      <c r="F63" s="231"/>
      <c r="G63" s="221"/>
      <c r="H63" s="232">
        <v>1185</v>
      </c>
      <c r="I63" s="274"/>
      <c r="J63" s="292"/>
      <c r="K63" s="300" t="s">
        <v>168</v>
      </c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215"/>
      <c r="X63" s="274"/>
      <c r="Y63" s="274"/>
      <c r="Z63" s="283"/>
      <c r="AA63" s="274"/>
      <c r="AB63" s="283"/>
      <c r="AC63" s="274"/>
      <c r="AD63" s="274"/>
      <c r="AE63" s="274"/>
      <c r="AF63" s="274"/>
      <c r="AG63" s="274"/>
      <c r="AH63" s="274"/>
      <c r="AI63" s="274"/>
      <c r="AJ63" s="274"/>
      <c r="AK63" s="274"/>
      <c r="AL63" s="274"/>
      <c r="AM63" s="274"/>
      <c r="AN63" s="274"/>
    </row>
    <row r="64" spans="1:42" ht="21.6" thickBot="1">
      <c r="B64" s="228" t="s">
        <v>97</v>
      </c>
      <c r="C64" s="229" t="s">
        <v>136</v>
      </c>
      <c r="D64" s="230"/>
      <c r="E64" s="230"/>
      <c r="F64" s="231"/>
      <c r="G64" s="221"/>
      <c r="H64" s="232">
        <v>792</v>
      </c>
      <c r="I64" s="274"/>
      <c r="J64" s="292"/>
      <c r="K64" s="178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215"/>
      <c r="X64" s="274"/>
      <c r="Y64" s="274"/>
      <c r="Z64" s="283"/>
      <c r="AA64" s="274"/>
      <c r="AB64" s="283"/>
      <c r="AC64" s="274"/>
      <c r="AD64" s="274"/>
      <c r="AE64" s="274"/>
      <c r="AF64" s="274"/>
      <c r="AG64" s="274"/>
      <c r="AH64" s="274"/>
      <c r="AI64" s="274"/>
      <c r="AJ64" s="274"/>
      <c r="AK64" s="274"/>
      <c r="AL64" s="274"/>
      <c r="AM64" s="274"/>
      <c r="AN64" s="274"/>
    </row>
    <row r="65" spans="1:40" ht="14.4" thickTop="1">
      <c r="B65" s="228" t="s">
        <v>137</v>
      </c>
      <c r="C65" s="229" t="s">
        <v>138</v>
      </c>
      <c r="D65" s="230"/>
      <c r="E65" s="230"/>
      <c r="F65" s="231"/>
      <c r="G65" s="221"/>
      <c r="H65" s="232">
        <v>0</v>
      </c>
      <c r="I65" s="274"/>
      <c r="J65" s="292"/>
      <c r="K65" s="280" t="s">
        <v>94</v>
      </c>
      <c r="L65" s="281"/>
      <c r="M65" s="281"/>
      <c r="N65" s="281"/>
      <c r="O65" s="281"/>
      <c r="P65" s="281"/>
      <c r="Q65" s="281"/>
      <c r="R65" s="281"/>
      <c r="S65" s="281"/>
      <c r="T65" s="281"/>
      <c r="U65" s="281"/>
      <c r="V65" s="281"/>
      <c r="W65" s="282"/>
      <c r="X65" s="274"/>
      <c r="Y65" s="274"/>
      <c r="Z65" s="283"/>
      <c r="AA65" s="274"/>
      <c r="AB65" s="283"/>
      <c r="AC65" s="274"/>
      <c r="AD65" s="274"/>
      <c r="AE65" s="274"/>
      <c r="AF65" s="274"/>
      <c r="AG65" s="274"/>
      <c r="AH65" s="274"/>
      <c r="AI65" s="274"/>
      <c r="AJ65" s="274"/>
      <c r="AK65" s="274"/>
      <c r="AL65" s="274"/>
      <c r="AM65" s="274"/>
      <c r="AN65" s="274"/>
    </row>
    <row r="66" spans="1:40" ht="21.75" customHeight="1">
      <c r="B66" s="228" t="s">
        <v>161</v>
      </c>
      <c r="C66" s="229" t="s">
        <v>162</v>
      </c>
      <c r="D66" s="230"/>
      <c r="E66" s="230"/>
      <c r="F66" s="231"/>
      <c r="G66" s="221"/>
      <c r="H66" s="232">
        <v>0</v>
      </c>
      <c r="I66" s="274"/>
      <c r="J66" s="292"/>
      <c r="K66" s="300" t="s">
        <v>171</v>
      </c>
      <c r="L66" s="177"/>
      <c r="M66" s="177"/>
      <c r="N66" s="177"/>
      <c r="O66" s="177"/>
      <c r="P66" s="301"/>
      <c r="Q66" s="301"/>
      <c r="R66" s="301"/>
      <c r="S66" s="301"/>
      <c r="T66" s="301"/>
      <c r="U66" s="301"/>
      <c r="V66" s="301"/>
      <c r="W66" s="302"/>
      <c r="X66" s="274"/>
      <c r="Y66" s="274"/>
      <c r="Z66" s="283"/>
      <c r="AA66" s="274"/>
      <c r="AB66" s="283"/>
      <c r="AC66" s="274"/>
      <c r="AD66" s="274"/>
      <c r="AE66" s="274"/>
      <c r="AF66" s="274"/>
      <c r="AG66" s="274"/>
      <c r="AH66" s="274"/>
      <c r="AI66" s="274"/>
      <c r="AJ66" s="274"/>
      <c r="AK66" s="274"/>
      <c r="AL66" s="274"/>
      <c r="AM66" s="274"/>
      <c r="AN66" s="274"/>
    </row>
    <row r="67" spans="1:40" ht="21">
      <c r="B67" s="228" t="s">
        <v>100</v>
      </c>
      <c r="C67" s="229" t="s">
        <v>101</v>
      </c>
      <c r="D67" s="234"/>
      <c r="E67" s="234"/>
      <c r="F67" s="235"/>
      <c r="G67" s="221"/>
      <c r="H67" s="232">
        <v>141</v>
      </c>
      <c r="I67" s="274"/>
      <c r="J67" s="293"/>
      <c r="K67" s="300" t="s">
        <v>172</v>
      </c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214"/>
      <c r="X67" s="274"/>
      <c r="Y67" s="274"/>
      <c r="Z67" s="283"/>
      <c r="AA67" s="274"/>
      <c r="AB67" s="283"/>
      <c r="AC67" s="274"/>
      <c r="AD67" s="274"/>
      <c r="AE67" s="274"/>
      <c r="AF67" s="274"/>
      <c r="AG67" s="274"/>
      <c r="AH67" s="274"/>
      <c r="AI67" s="274"/>
      <c r="AJ67" s="274"/>
      <c r="AK67" s="274"/>
      <c r="AL67" s="274"/>
      <c r="AM67" s="274"/>
      <c r="AN67" s="274"/>
    </row>
    <row r="68" spans="1:40" ht="21">
      <c r="B68" s="228" t="s">
        <v>95</v>
      </c>
      <c r="C68" s="229" t="s">
        <v>96</v>
      </c>
      <c r="D68" s="234"/>
      <c r="E68" s="234"/>
      <c r="F68" s="235"/>
      <c r="G68" s="221"/>
      <c r="H68" s="232">
        <v>0</v>
      </c>
      <c r="I68" s="274"/>
      <c r="J68" s="293"/>
      <c r="K68" s="300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214"/>
      <c r="X68" s="274"/>
      <c r="Y68" s="274"/>
      <c r="Z68" s="283"/>
      <c r="AA68" s="274"/>
      <c r="AB68" s="283"/>
      <c r="AC68" s="274"/>
      <c r="AD68" s="274"/>
      <c r="AE68" s="274"/>
      <c r="AF68" s="274"/>
      <c r="AG68" s="274"/>
      <c r="AH68" s="274"/>
      <c r="AI68" s="274"/>
      <c r="AJ68" s="274"/>
      <c r="AK68" s="274"/>
      <c r="AL68" s="274"/>
      <c r="AM68" s="274"/>
      <c r="AN68" s="274"/>
    </row>
    <row r="69" spans="1:40" ht="21">
      <c r="B69" s="228" t="s">
        <v>139</v>
      </c>
      <c r="C69" s="229" t="s">
        <v>140</v>
      </c>
      <c r="D69" s="234"/>
      <c r="E69" s="234"/>
      <c r="F69" s="235"/>
      <c r="G69" s="221"/>
      <c r="H69" s="236">
        <v>0</v>
      </c>
      <c r="I69" s="274"/>
      <c r="J69" s="293"/>
      <c r="K69" s="176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214"/>
      <c r="X69" s="274"/>
      <c r="Y69" s="274"/>
      <c r="Z69" s="283"/>
      <c r="AA69" s="274"/>
      <c r="AB69" s="283"/>
      <c r="AC69" s="274"/>
      <c r="AD69" s="274"/>
      <c r="AE69" s="274"/>
      <c r="AF69" s="274"/>
      <c r="AG69" s="274"/>
      <c r="AH69" s="274"/>
      <c r="AI69" s="274"/>
      <c r="AJ69" s="274"/>
      <c r="AK69" s="274"/>
      <c r="AL69" s="274"/>
      <c r="AM69" s="274"/>
      <c r="AN69" s="274"/>
    </row>
    <row r="70" spans="1:40" ht="21" customHeight="1">
      <c r="B70" s="228" t="s">
        <v>163</v>
      </c>
      <c r="C70" s="229" t="s">
        <v>164</v>
      </c>
      <c r="D70" s="234"/>
      <c r="E70" s="234"/>
      <c r="F70" s="235"/>
      <c r="G70" s="221"/>
      <c r="H70" s="236">
        <v>0</v>
      </c>
      <c r="I70" s="274"/>
      <c r="J70" s="293"/>
      <c r="K70" s="176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214"/>
      <c r="X70" s="274"/>
      <c r="Y70" s="274"/>
      <c r="Z70" s="283"/>
      <c r="AA70" s="274"/>
      <c r="AB70" s="283"/>
      <c r="AC70" s="274"/>
      <c r="AD70" s="274"/>
      <c r="AE70" s="274"/>
      <c r="AF70" s="274"/>
      <c r="AG70" s="274"/>
      <c r="AH70" s="274"/>
      <c r="AI70" s="274"/>
      <c r="AJ70" s="274"/>
      <c r="AK70" s="274"/>
      <c r="AL70" s="274"/>
      <c r="AM70" s="274"/>
      <c r="AN70" s="274"/>
    </row>
    <row r="71" spans="1:40" ht="21">
      <c r="A71" s="303"/>
      <c r="B71" s="304"/>
      <c r="C71" s="304"/>
      <c r="D71" s="304"/>
      <c r="E71" s="304"/>
      <c r="F71" s="304"/>
      <c r="G71" s="305"/>
      <c r="H71" s="306"/>
      <c r="I71" s="307"/>
      <c r="J71" s="293"/>
      <c r="K71" s="176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214"/>
      <c r="X71" s="274"/>
      <c r="Y71" s="274"/>
      <c r="Z71" s="283"/>
      <c r="AA71" s="274"/>
      <c r="AB71" s="283"/>
      <c r="AC71" s="274"/>
      <c r="AD71" s="274"/>
      <c r="AE71" s="274"/>
      <c r="AF71" s="274"/>
      <c r="AG71" s="274"/>
      <c r="AH71" s="274"/>
      <c r="AI71" s="274"/>
      <c r="AJ71" s="274"/>
      <c r="AK71" s="274"/>
      <c r="AL71" s="274"/>
      <c r="AM71" s="274"/>
      <c r="AN71" s="274"/>
    </row>
    <row r="72" spans="1:40" ht="21">
      <c r="B72" s="239"/>
      <c r="C72" s="240" t="s">
        <v>141</v>
      </c>
      <c r="D72" s="237"/>
      <c r="E72" s="237"/>
      <c r="F72" s="241"/>
      <c r="G72" s="221"/>
      <c r="H72" s="258">
        <f>+SUM(H62:H70)</f>
        <v>91132</v>
      </c>
      <c r="I72" s="274"/>
      <c r="J72" s="293"/>
      <c r="K72" s="176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214"/>
      <c r="X72" s="274"/>
      <c r="Y72" s="274"/>
      <c r="Z72" s="283"/>
      <c r="AA72" s="274"/>
      <c r="AB72" s="283"/>
      <c r="AC72" s="274"/>
      <c r="AD72" s="274"/>
      <c r="AE72" s="274"/>
      <c r="AF72" s="274"/>
      <c r="AG72" s="274"/>
      <c r="AH72" s="274"/>
      <c r="AI72" s="274"/>
      <c r="AJ72" s="274"/>
      <c r="AK72" s="274"/>
      <c r="AL72" s="274"/>
      <c r="AM72" s="274"/>
      <c r="AN72" s="274"/>
    </row>
    <row r="73" spans="1:40" ht="21">
      <c r="B73" s="242"/>
      <c r="C73" s="243"/>
      <c r="D73" s="244"/>
      <c r="E73" s="244"/>
      <c r="F73" s="244"/>
      <c r="G73" s="221"/>
      <c r="H73" s="245"/>
      <c r="I73" s="274"/>
      <c r="J73" s="293"/>
      <c r="K73" s="176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214"/>
      <c r="X73" s="274"/>
      <c r="Y73" s="274"/>
      <c r="Z73" s="283"/>
      <c r="AA73" s="274"/>
      <c r="AB73" s="283"/>
      <c r="AC73" s="274"/>
      <c r="AD73" s="274"/>
      <c r="AE73" s="274"/>
      <c r="AF73" s="274"/>
      <c r="AG73" s="274"/>
      <c r="AH73" s="274"/>
      <c r="AI73" s="274"/>
      <c r="AJ73" s="274"/>
      <c r="AK73" s="274"/>
      <c r="AL73" s="274"/>
      <c r="AM73" s="274"/>
      <c r="AN73" s="274"/>
    </row>
    <row r="74" spans="1:40" ht="21">
      <c r="B74" s="246" t="s">
        <v>142</v>
      </c>
      <c r="C74" s="247"/>
      <c r="D74" s="247"/>
      <c r="E74" s="247"/>
      <c r="F74" s="247"/>
      <c r="G74" s="221"/>
      <c r="H74" s="245"/>
      <c r="I74" s="274"/>
      <c r="J74" s="293"/>
      <c r="K74" s="176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214"/>
      <c r="X74" s="274"/>
      <c r="Y74" s="274"/>
      <c r="Z74" s="283"/>
      <c r="AA74" s="274"/>
      <c r="AB74" s="283"/>
      <c r="AC74" s="274"/>
      <c r="AD74" s="274"/>
      <c r="AE74" s="274"/>
      <c r="AF74" s="274"/>
      <c r="AG74" s="274"/>
      <c r="AH74" s="274"/>
      <c r="AI74" s="274"/>
      <c r="AJ74" s="274"/>
      <c r="AK74" s="274"/>
      <c r="AL74" s="274"/>
      <c r="AM74" s="274"/>
      <c r="AN74" s="274"/>
    </row>
    <row r="75" spans="1:40" ht="20.25" customHeight="1">
      <c r="B75" s="223"/>
      <c r="C75" s="233" t="s">
        <v>143</v>
      </c>
      <c r="D75" s="237"/>
      <c r="E75" s="237"/>
      <c r="F75" s="241"/>
      <c r="G75" s="221"/>
      <c r="H75" s="259">
        <f>+AK51</f>
        <v>1198</v>
      </c>
      <c r="I75" s="274"/>
      <c r="J75" s="293"/>
      <c r="K75" s="176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214"/>
      <c r="X75" s="274"/>
      <c r="Y75" s="274"/>
      <c r="Z75" s="283"/>
      <c r="AA75" s="274"/>
      <c r="AB75" s="283"/>
      <c r="AC75" s="274"/>
      <c r="AD75" s="274"/>
      <c r="AE75" s="274"/>
      <c r="AF75" s="274"/>
      <c r="AG75" s="274"/>
      <c r="AH75" s="274"/>
      <c r="AI75" s="274"/>
      <c r="AJ75" s="274"/>
      <c r="AK75" s="274"/>
      <c r="AL75" s="274"/>
      <c r="AM75" s="274"/>
      <c r="AN75" s="274"/>
    </row>
    <row r="76" spans="1:40" ht="20.25" customHeight="1" thickBot="1">
      <c r="B76" s="223"/>
      <c r="C76" s="233" t="s">
        <v>144</v>
      </c>
      <c r="D76" s="237"/>
      <c r="E76" s="237"/>
      <c r="F76" s="241"/>
      <c r="G76" s="221"/>
      <c r="H76" s="259">
        <f>+AH51</f>
        <v>14441</v>
      </c>
      <c r="I76" s="274"/>
      <c r="J76" s="293"/>
      <c r="K76" s="180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216"/>
      <c r="X76" s="274"/>
      <c r="Y76" s="274"/>
      <c r="Z76" s="283"/>
      <c r="AA76" s="274"/>
      <c r="AB76" s="283"/>
      <c r="AC76" s="274"/>
      <c r="AD76" s="274"/>
      <c r="AE76" s="274"/>
      <c r="AF76" s="274"/>
      <c r="AG76" s="274"/>
      <c r="AH76" s="274"/>
      <c r="AI76" s="274"/>
      <c r="AJ76" s="274"/>
      <c r="AK76" s="274"/>
      <c r="AL76" s="274"/>
      <c r="AM76" s="274"/>
      <c r="AN76" s="274"/>
    </row>
    <row r="77" spans="1:40" ht="20.25" customHeight="1" thickTop="1" thickBot="1">
      <c r="B77" s="223"/>
      <c r="C77" s="233" t="s">
        <v>145</v>
      </c>
      <c r="D77" s="237"/>
      <c r="E77" s="237"/>
      <c r="F77" s="241"/>
      <c r="G77" s="221"/>
      <c r="H77" s="259">
        <f>+AG51</f>
        <v>3657</v>
      </c>
      <c r="I77" s="274"/>
      <c r="J77" s="293"/>
      <c r="K77" s="294"/>
      <c r="L77" s="295"/>
      <c r="M77" s="294"/>
      <c r="N77" s="294"/>
      <c r="O77" s="294"/>
      <c r="P77" s="294"/>
      <c r="Q77" s="295"/>
      <c r="R77" s="279"/>
      <c r="S77" s="279"/>
      <c r="T77" s="279"/>
      <c r="U77" s="296"/>
      <c r="V77" s="279"/>
      <c r="W77" s="279"/>
      <c r="X77" s="274"/>
      <c r="Y77" s="274"/>
      <c r="Z77" s="283"/>
      <c r="AA77" s="274"/>
      <c r="AB77" s="283"/>
      <c r="AC77" s="274"/>
      <c r="AD77" s="274"/>
      <c r="AE77" s="274"/>
      <c r="AF77" s="274"/>
      <c r="AG77" s="274"/>
      <c r="AH77" s="274"/>
      <c r="AI77" s="274"/>
      <c r="AJ77" s="274"/>
      <c r="AK77" s="274"/>
      <c r="AL77" s="274"/>
      <c r="AM77" s="274"/>
      <c r="AN77" s="274"/>
    </row>
    <row r="78" spans="1:40" ht="20.25" customHeight="1">
      <c r="B78" s="223"/>
      <c r="C78" s="233" t="s">
        <v>146</v>
      </c>
      <c r="D78" s="237"/>
      <c r="E78" s="237"/>
      <c r="F78" s="241"/>
      <c r="G78" s="221"/>
      <c r="H78" s="259">
        <f>+X51</f>
        <v>0</v>
      </c>
      <c r="I78" s="274"/>
      <c r="J78" s="293"/>
      <c r="K78" s="415" t="s">
        <v>160</v>
      </c>
      <c r="L78" s="416"/>
      <c r="M78" s="416"/>
      <c r="N78" s="416"/>
      <c r="O78" s="417"/>
      <c r="P78" s="442">
        <v>2020</v>
      </c>
      <c r="Q78" s="295"/>
      <c r="R78" s="279"/>
      <c r="S78" s="279"/>
      <c r="T78" s="279"/>
      <c r="U78" s="296"/>
      <c r="V78" s="279"/>
      <c r="W78" s="279"/>
      <c r="X78" s="274"/>
      <c r="Y78" s="274"/>
      <c r="Z78" s="283"/>
      <c r="AA78" s="274"/>
      <c r="AB78" s="283"/>
      <c r="AC78" s="274"/>
      <c r="AD78" s="274"/>
      <c r="AE78" s="274"/>
      <c r="AF78" s="274"/>
      <c r="AG78" s="274"/>
      <c r="AH78" s="274"/>
      <c r="AI78" s="274"/>
      <c r="AJ78" s="274"/>
      <c r="AK78" s="274"/>
      <c r="AL78" s="274"/>
      <c r="AM78" s="274"/>
      <c r="AN78" s="274"/>
    </row>
    <row r="79" spans="1:40" ht="16.5" customHeight="1">
      <c r="B79" s="223"/>
      <c r="C79" s="233" t="s">
        <v>165</v>
      </c>
      <c r="D79" s="237"/>
      <c r="E79" s="237"/>
      <c r="F79" s="241"/>
      <c r="G79" s="221"/>
      <c r="H79" s="308">
        <v>0</v>
      </c>
      <c r="I79" s="274"/>
      <c r="J79" s="293"/>
      <c r="K79" s="418"/>
      <c r="L79" s="419"/>
      <c r="M79" s="419"/>
      <c r="N79" s="419"/>
      <c r="O79" s="420"/>
      <c r="P79" s="443"/>
      <c r="Q79" s="296"/>
      <c r="R79" s="279"/>
      <c r="S79" s="279"/>
      <c r="T79" s="279"/>
      <c r="U79" s="296"/>
      <c r="V79" s="279"/>
      <c r="W79" s="279"/>
      <c r="X79" s="274"/>
      <c r="Y79" s="274"/>
      <c r="Z79" s="283"/>
      <c r="AA79" s="274"/>
      <c r="AB79" s="283"/>
      <c r="AC79" s="274"/>
      <c r="AD79" s="274"/>
      <c r="AE79" s="274"/>
      <c r="AF79" s="274"/>
      <c r="AG79" s="274"/>
      <c r="AH79" s="274"/>
      <c r="AI79" s="274"/>
      <c r="AJ79" s="274"/>
      <c r="AK79" s="274"/>
      <c r="AL79" s="274"/>
      <c r="AM79" s="274"/>
      <c r="AN79" s="274"/>
    </row>
    <row r="80" spans="1:40" ht="20.25" customHeight="1" thickBot="1">
      <c r="B80" s="223"/>
      <c r="C80" s="233" t="s">
        <v>147</v>
      </c>
      <c r="D80" s="237"/>
      <c r="E80" s="237"/>
      <c r="F80" s="241"/>
      <c r="G80" s="221"/>
      <c r="H80" s="260">
        <f>+T51</f>
        <v>6093</v>
      </c>
      <c r="I80" s="274"/>
      <c r="J80" s="293"/>
      <c r="K80" s="421"/>
      <c r="L80" s="422"/>
      <c r="M80" s="422"/>
      <c r="N80" s="422"/>
      <c r="O80" s="423"/>
      <c r="P80" s="444"/>
      <c r="Q80" s="296"/>
      <c r="R80" s="279"/>
      <c r="S80" s="279"/>
      <c r="T80" s="279"/>
      <c r="U80" s="296"/>
      <c r="V80" s="279"/>
      <c r="W80" s="279"/>
      <c r="X80" s="274"/>
      <c r="Y80" s="274"/>
      <c r="Z80" s="283"/>
      <c r="AA80" s="274"/>
      <c r="AB80" s="283"/>
      <c r="AC80" s="274"/>
      <c r="AD80" s="274"/>
      <c r="AE80" s="274"/>
      <c r="AF80" s="274"/>
      <c r="AG80" s="274"/>
      <c r="AH80" s="274"/>
      <c r="AI80" s="274"/>
      <c r="AJ80" s="274"/>
      <c r="AK80" s="274"/>
      <c r="AL80" s="274"/>
      <c r="AM80" s="274"/>
      <c r="AN80" s="274"/>
    </row>
    <row r="81" spans="2:40" ht="14.4" thickBot="1">
      <c r="B81" s="242"/>
      <c r="C81" s="243"/>
      <c r="D81" s="244"/>
      <c r="E81" s="244"/>
      <c r="F81" s="244"/>
      <c r="G81" s="221"/>
      <c r="H81" s="238"/>
      <c r="I81" s="274"/>
      <c r="J81" s="293"/>
      <c r="K81" s="294"/>
      <c r="L81" s="295"/>
      <c r="M81" s="294"/>
      <c r="N81" s="294"/>
      <c r="O81" s="279"/>
      <c r="P81" s="279"/>
      <c r="Q81" s="296"/>
      <c r="R81" s="279"/>
      <c r="S81" s="279"/>
      <c r="T81" s="279"/>
      <c r="U81" s="296"/>
      <c r="V81" s="279"/>
      <c r="W81" s="279"/>
      <c r="X81" s="274"/>
      <c r="Y81" s="274"/>
      <c r="Z81" s="283"/>
      <c r="AA81" s="274"/>
      <c r="AB81" s="283"/>
      <c r="AC81" s="274"/>
      <c r="AD81" s="274"/>
      <c r="AE81" s="274"/>
      <c r="AF81" s="274"/>
      <c r="AG81" s="274"/>
      <c r="AH81" s="274"/>
      <c r="AI81" s="274"/>
      <c r="AJ81" s="274"/>
      <c r="AK81" s="274"/>
      <c r="AL81" s="274"/>
      <c r="AM81" s="274"/>
      <c r="AN81" s="274"/>
    </row>
    <row r="82" spans="2:40" ht="13.8">
      <c r="B82" s="239"/>
      <c r="C82" s="240" t="s">
        <v>148</v>
      </c>
      <c r="D82" s="237"/>
      <c r="E82" s="237"/>
      <c r="F82" s="241"/>
      <c r="G82" s="221"/>
      <c r="H82" s="261">
        <f>+H72-H75-H76-H77+H78+H79+H80</f>
        <v>77929</v>
      </c>
      <c r="I82" s="274"/>
      <c r="J82" s="293"/>
      <c r="K82" s="424" t="s">
        <v>102</v>
      </c>
      <c r="L82" s="425"/>
      <c r="M82" s="426"/>
      <c r="N82" s="433"/>
      <c r="O82" s="434"/>
      <c r="P82" s="434"/>
      <c r="Q82" s="434"/>
      <c r="R82" s="434"/>
      <c r="S82" s="434"/>
      <c r="T82" s="434"/>
      <c r="U82" s="435"/>
      <c r="V82" s="279"/>
      <c r="W82" s="279"/>
      <c r="X82" s="274"/>
      <c r="Y82" s="274"/>
      <c r="Z82" s="283"/>
      <c r="AA82" s="274"/>
      <c r="AB82" s="283"/>
      <c r="AC82" s="274"/>
      <c r="AD82" s="274"/>
      <c r="AE82" s="274"/>
      <c r="AF82" s="274"/>
      <c r="AG82" s="274"/>
      <c r="AH82" s="274"/>
      <c r="AI82" s="274"/>
      <c r="AJ82" s="274"/>
      <c r="AK82" s="274"/>
      <c r="AL82" s="274"/>
      <c r="AM82" s="274"/>
      <c r="AN82" s="274"/>
    </row>
    <row r="83" spans="2:40" ht="13.8">
      <c r="B83" s="242"/>
      <c r="C83" s="243"/>
      <c r="D83" s="244"/>
      <c r="E83" s="244"/>
      <c r="F83" s="244"/>
      <c r="G83" s="221"/>
      <c r="H83" s="238"/>
      <c r="I83" s="274"/>
      <c r="J83" s="293"/>
      <c r="K83" s="427"/>
      <c r="L83" s="428"/>
      <c r="M83" s="429"/>
      <c r="N83" s="436"/>
      <c r="O83" s="437"/>
      <c r="P83" s="437"/>
      <c r="Q83" s="437"/>
      <c r="R83" s="437"/>
      <c r="S83" s="437"/>
      <c r="T83" s="437"/>
      <c r="U83" s="438"/>
      <c r="V83" s="279"/>
      <c r="W83" s="279"/>
      <c r="X83" s="274"/>
      <c r="Y83" s="274"/>
      <c r="Z83" s="283"/>
      <c r="AA83" s="274"/>
      <c r="AB83" s="283"/>
      <c r="AC83" s="274"/>
      <c r="AD83" s="274"/>
      <c r="AE83" s="274"/>
      <c r="AF83" s="274"/>
      <c r="AG83" s="274"/>
      <c r="AH83" s="274"/>
      <c r="AI83" s="274"/>
      <c r="AJ83" s="274"/>
      <c r="AK83" s="274"/>
      <c r="AL83" s="274"/>
      <c r="AM83" s="274"/>
      <c r="AN83" s="274"/>
    </row>
    <row r="84" spans="2:40" ht="14.4" thickBot="1">
      <c r="B84" s="239"/>
      <c r="C84" s="407" t="s">
        <v>149</v>
      </c>
      <c r="D84" s="408"/>
      <c r="E84" s="408"/>
      <c r="F84" s="409"/>
      <c r="G84" s="221"/>
      <c r="H84" s="262">
        <f>+H82-AN51</f>
        <v>7</v>
      </c>
      <c r="I84" s="274"/>
      <c r="J84" s="279"/>
      <c r="K84" s="430"/>
      <c r="L84" s="431"/>
      <c r="M84" s="432"/>
      <c r="N84" s="439"/>
      <c r="O84" s="440"/>
      <c r="P84" s="440"/>
      <c r="Q84" s="440"/>
      <c r="R84" s="440"/>
      <c r="S84" s="440"/>
      <c r="T84" s="440"/>
      <c r="U84" s="441"/>
      <c r="V84" s="279"/>
      <c r="W84" s="279"/>
      <c r="X84" s="274"/>
      <c r="Y84" s="274"/>
      <c r="Z84" s="283"/>
      <c r="AA84" s="274"/>
      <c r="AB84" s="283"/>
      <c r="AC84" s="274"/>
      <c r="AD84" s="274"/>
      <c r="AE84" s="274"/>
      <c r="AF84" s="274"/>
      <c r="AG84" s="274"/>
      <c r="AH84" s="274"/>
      <c r="AI84" s="274"/>
      <c r="AJ84" s="274"/>
      <c r="AK84" s="274"/>
      <c r="AL84" s="274"/>
      <c r="AM84" s="274"/>
      <c r="AN84" s="274"/>
    </row>
    <row r="85" spans="2:40" ht="13.8">
      <c r="B85" s="242"/>
      <c r="C85" s="243"/>
      <c r="D85" s="244"/>
      <c r="E85" s="244"/>
      <c r="F85" s="244"/>
      <c r="G85" s="221"/>
      <c r="H85" s="248"/>
      <c r="I85" s="274"/>
      <c r="J85" s="293"/>
      <c r="K85" s="394" t="s">
        <v>103</v>
      </c>
      <c r="L85" s="395"/>
      <c r="M85" s="396"/>
      <c r="N85" s="400"/>
      <c r="O85" s="401"/>
      <c r="P85" s="401"/>
      <c r="Q85" s="401"/>
      <c r="R85" s="401"/>
      <c r="S85" s="401"/>
      <c r="T85" s="401"/>
      <c r="U85" s="402"/>
      <c r="V85" s="279"/>
      <c r="W85" s="279"/>
      <c r="X85" s="274"/>
      <c r="Y85" s="274"/>
      <c r="Z85" s="283"/>
      <c r="AA85" s="274"/>
      <c r="AB85" s="283"/>
      <c r="AC85" s="274"/>
      <c r="AD85" s="274"/>
      <c r="AE85" s="274"/>
      <c r="AF85" s="274"/>
      <c r="AG85" s="274"/>
      <c r="AH85" s="274"/>
      <c r="AI85" s="274"/>
      <c r="AJ85" s="274"/>
      <c r="AK85" s="274"/>
      <c r="AL85" s="274"/>
      <c r="AM85" s="274"/>
      <c r="AN85" s="274"/>
    </row>
    <row r="86" spans="2:40" ht="14.4" thickBot="1">
      <c r="B86" s="249" t="s">
        <v>150</v>
      </c>
      <c r="C86" s="249"/>
      <c r="D86" s="250"/>
      <c r="E86" s="250"/>
      <c r="F86" s="250"/>
      <c r="G86" s="221"/>
      <c r="H86" s="248"/>
      <c r="I86" s="274"/>
      <c r="J86" s="293"/>
      <c r="K86" s="397"/>
      <c r="L86" s="398"/>
      <c r="M86" s="399"/>
      <c r="N86" s="403"/>
      <c r="O86" s="404"/>
      <c r="P86" s="404"/>
      <c r="Q86" s="404"/>
      <c r="R86" s="404"/>
      <c r="S86" s="404"/>
      <c r="T86" s="404"/>
      <c r="U86" s="405"/>
      <c r="V86" s="279"/>
      <c r="W86" s="279"/>
      <c r="X86" s="274"/>
      <c r="Y86" s="274"/>
      <c r="Z86" s="283"/>
      <c r="AA86" s="274"/>
      <c r="AB86" s="283"/>
      <c r="AC86" s="274"/>
      <c r="AD86" s="274"/>
      <c r="AE86" s="274"/>
      <c r="AF86" s="274"/>
      <c r="AG86" s="274"/>
      <c r="AH86" s="274"/>
      <c r="AI86" s="274"/>
      <c r="AJ86" s="274"/>
      <c r="AK86" s="274"/>
      <c r="AL86" s="274"/>
      <c r="AM86" s="274"/>
      <c r="AN86" s="274"/>
    </row>
    <row r="87" spans="2:40" ht="13.8">
      <c r="B87" s="223"/>
      <c r="C87" s="251" t="s">
        <v>166</v>
      </c>
      <c r="D87" s="237"/>
      <c r="E87" s="237"/>
      <c r="F87" s="241"/>
      <c r="G87" s="221"/>
      <c r="H87" s="252"/>
      <c r="I87" s="274"/>
      <c r="J87" s="279"/>
      <c r="K87" s="279"/>
      <c r="L87" s="296"/>
      <c r="M87" s="279"/>
      <c r="N87" s="279"/>
      <c r="O87" s="279"/>
      <c r="P87" s="279"/>
      <c r="Q87" s="296"/>
      <c r="R87" s="279"/>
      <c r="S87" s="279"/>
      <c r="T87" s="279"/>
      <c r="U87" s="296"/>
      <c r="V87" s="279"/>
      <c r="W87" s="279"/>
      <c r="X87" s="274"/>
      <c r="Y87" s="274"/>
      <c r="Z87" s="283"/>
      <c r="AA87" s="274"/>
      <c r="AB87" s="283"/>
      <c r="AC87" s="274"/>
      <c r="AD87" s="274"/>
      <c r="AE87" s="274"/>
      <c r="AF87" s="274"/>
      <c r="AG87" s="274"/>
      <c r="AH87" s="274"/>
      <c r="AI87" s="274"/>
      <c r="AJ87" s="274"/>
      <c r="AK87" s="274"/>
      <c r="AL87" s="274"/>
      <c r="AM87" s="274"/>
      <c r="AN87" s="274"/>
    </row>
    <row r="88" spans="2:40" ht="13.8">
      <c r="B88" s="223"/>
      <c r="C88" s="251" t="s">
        <v>167</v>
      </c>
      <c r="D88" s="254"/>
      <c r="E88" s="254"/>
      <c r="F88" s="255"/>
      <c r="G88" s="221"/>
      <c r="H88" s="253"/>
      <c r="I88" s="274"/>
      <c r="J88" s="297"/>
      <c r="K88" s="297"/>
      <c r="L88" s="298"/>
      <c r="M88" s="297"/>
      <c r="N88" s="297"/>
      <c r="O88" s="297"/>
      <c r="P88" s="297"/>
      <c r="Q88" s="298"/>
      <c r="R88" s="297"/>
      <c r="S88" s="297"/>
      <c r="T88" s="297"/>
      <c r="U88" s="298"/>
      <c r="V88" s="297"/>
      <c r="W88" s="297"/>
      <c r="X88" s="299"/>
      <c r="Y88" s="299"/>
      <c r="Z88" s="273"/>
      <c r="AA88" s="299"/>
      <c r="AB88" s="273"/>
      <c r="AC88" s="299"/>
      <c r="AD88" s="299"/>
      <c r="AE88" s="299"/>
      <c r="AF88" s="274"/>
      <c r="AG88" s="274"/>
      <c r="AH88" s="274"/>
      <c r="AI88" s="274"/>
      <c r="AJ88" s="274"/>
      <c r="AK88" s="274"/>
      <c r="AL88" s="274"/>
      <c r="AM88" s="274"/>
      <c r="AN88" s="274"/>
    </row>
    <row r="89" spans="2:40" ht="13.8">
      <c r="B89" s="223"/>
      <c r="C89" s="256"/>
      <c r="D89" s="256"/>
      <c r="E89" s="256"/>
      <c r="F89" s="257"/>
      <c r="G89" s="221"/>
      <c r="H89" s="253"/>
      <c r="I89" s="274"/>
      <c r="J89" s="297"/>
      <c r="K89" s="297"/>
      <c r="L89" s="298"/>
      <c r="M89" s="297"/>
      <c r="N89" s="297"/>
      <c r="O89" s="297"/>
      <c r="P89" s="297"/>
      <c r="Q89" s="298"/>
      <c r="R89" s="297"/>
      <c r="S89" s="297"/>
      <c r="T89" s="297"/>
      <c r="U89" s="298"/>
      <c r="V89" s="297"/>
      <c r="W89" s="297"/>
      <c r="X89" s="299"/>
      <c r="Y89" s="299"/>
      <c r="Z89" s="273"/>
      <c r="AA89" s="299"/>
      <c r="AB89" s="273"/>
      <c r="AC89" s="299"/>
      <c r="AD89" s="299"/>
      <c r="AE89" s="299"/>
      <c r="AF89" s="274"/>
      <c r="AG89" s="274"/>
      <c r="AH89" s="274"/>
      <c r="AI89" s="274"/>
      <c r="AJ89" s="274"/>
      <c r="AK89" s="274"/>
      <c r="AL89" s="274"/>
      <c r="AM89" s="274"/>
      <c r="AN89" s="274"/>
    </row>
    <row r="90" spans="2:40" ht="13.8">
      <c r="B90" s="223"/>
      <c r="C90" s="256"/>
      <c r="D90" s="256"/>
      <c r="E90" s="256"/>
      <c r="F90" s="257"/>
      <c r="G90" s="221"/>
      <c r="H90" s="253"/>
      <c r="I90" s="274"/>
      <c r="J90" s="297"/>
      <c r="K90" s="297"/>
      <c r="L90" s="298"/>
      <c r="M90" s="297"/>
      <c r="N90" s="297"/>
      <c r="O90" s="297"/>
      <c r="P90" s="297"/>
      <c r="Q90" s="298"/>
      <c r="R90" s="297"/>
      <c r="S90" s="297"/>
      <c r="T90" s="297"/>
      <c r="U90" s="298"/>
      <c r="V90" s="297"/>
      <c r="W90" s="297"/>
      <c r="X90" s="299"/>
      <c r="Y90" s="299"/>
      <c r="Z90" s="273"/>
      <c r="AA90" s="299"/>
      <c r="AB90" s="273"/>
      <c r="AC90" s="299"/>
      <c r="AD90" s="299"/>
      <c r="AE90" s="299"/>
      <c r="AF90" s="274"/>
      <c r="AG90" s="274"/>
      <c r="AH90" s="274"/>
      <c r="AI90" s="274"/>
      <c r="AJ90" s="274"/>
      <c r="AK90" s="274"/>
      <c r="AL90" s="274"/>
      <c r="AM90" s="274"/>
      <c r="AN90" s="274"/>
    </row>
    <row r="91" spans="2:40" ht="13.8">
      <c r="B91" s="223"/>
      <c r="C91" s="256"/>
      <c r="D91" s="256"/>
      <c r="E91" s="256"/>
      <c r="F91" s="257"/>
      <c r="G91" s="221"/>
      <c r="H91" s="253"/>
      <c r="I91" s="274"/>
      <c r="J91" s="297"/>
      <c r="K91" s="297"/>
      <c r="L91" s="298"/>
      <c r="M91" s="297"/>
      <c r="N91" s="297"/>
      <c r="O91" s="297"/>
      <c r="P91" s="297"/>
      <c r="Q91" s="298"/>
      <c r="R91" s="297"/>
      <c r="S91" s="297"/>
      <c r="T91" s="297"/>
      <c r="U91" s="298"/>
      <c r="V91" s="297"/>
      <c r="W91" s="297"/>
      <c r="X91" s="299"/>
      <c r="Y91" s="299"/>
      <c r="Z91" s="273"/>
      <c r="AA91" s="299"/>
      <c r="AB91" s="273"/>
      <c r="AC91" s="299"/>
      <c r="AD91" s="299"/>
      <c r="AE91" s="299"/>
      <c r="AF91" s="274"/>
      <c r="AG91" s="274"/>
      <c r="AH91" s="274"/>
      <c r="AI91" s="274"/>
      <c r="AJ91" s="274"/>
      <c r="AK91" s="274"/>
      <c r="AL91" s="274"/>
      <c r="AM91" s="274"/>
      <c r="AN91" s="274"/>
    </row>
    <row r="92" spans="2:40" ht="13.8">
      <c r="B92" s="223"/>
      <c r="C92" s="256"/>
      <c r="D92" s="256"/>
      <c r="E92" s="256"/>
      <c r="F92" s="257"/>
      <c r="G92" s="221"/>
      <c r="H92" s="253"/>
      <c r="I92" s="274"/>
      <c r="J92" s="297"/>
      <c r="K92" s="297"/>
      <c r="L92" s="298"/>
      <c r="M92" s="297"/>
      <c r="N92" s="297"/>
      <c r="O92" s="297"/>
      <c r="P92" s="297"/>
      <c r="Q92" s="298"/>
      <c r="R92" s="297"/>
      <c r="S92" s="297"/>
      <c r="T92" s="297"/>
      <c r="U92" s="298"/>
      <c r="V92" s="297"/>
      <c r="W92" s="297"/>
      <c r="X92" s="299"/>
      <c r="Y92" s="299"/>
      <c r="Z92" s="273"/>
      <c r="AA92" s="299"/>
      <c r="AB92" s="273"/>
      <c r="AC92" s="299"/>
      <c r="AD92" s="299"/>
      <c r="AE92" s="299"/>
      <c r="AF92" s="274"/>
      <c r="AG92" s="274"/>
      <c r="AH92" s="274"/>
      <c r="AI92" s="274"/>
      <c r="AJ92" s="274"/>
      <c r="AK92" s="274"/>
      <c r="AL92" s="274"/>
      <c r="AM92" s="274"/>
      <c r="AN92" s="274"/>
    </row>
    <row r="93" spans="2:40" ht="13.8">
      <c r="B93" s="223"/>
      <c r="C93" s="256"/>
      <c r="D93" s="256"/>
      <c r="E93" s="256"/>
      <c r="F93" s="257"/>
      <c r="G93" s="221"/>
      <c r="H93" s="253"/>
      <c r="I93" s="274"/>
      <c r="J93" s="297"/>
      <c r="K93" s="297"/>
      <c r="L93" s="298"/>
      <c r="M93" s="297"/>
      <c r="N93" s="297"/>
      <c r="O93" s="297"/>
      <c r="P93" s="297"/>
      <c r="Q93" s="298"/>
      <c r="R93" s="297"/>
      <c r="S93" s="297"/>
      <c r="T93" s="297"/>
      <c r="U93" s="298"/>
      <c r="V93" s="297"/>
      <c r="W93" s="297"/>
      <c r="X93" s="299"/>
      <c r="Y93" s="299"/>
      <c r="Z93" s="273"/>
      <c r="AA93" s="299"/>
      <c r="AB93" s="273"/>
      <c r="AC93" s="299"/>
      <c r="AD93" s="299"/>
      <c r="AE93" s="299"/>
      <c r="AF93" s="274"/>
      <c r="AG93" s="274"/>
      <c r="AH93" s="274"/>
      <c r="AI93" s="274"/>
      <c r="AJ93" s="274"/>
      <c r="AK93" s="274"/>
      <c r="AL93" s="274"/>
      <c r="AM93" s="274"/>
      <c r="AN93" s="274"/>
    </row>
    <row r="94" spans="2:40" ht="13.8">
      <c r="B94" s="223"/>
      <c r="C94" s="256"/>
      <c r="D94" s="256"/>
      <c r="E94" s="256"/>
      <c r="F94" s="257"/>
      <c r="G94" s="221"/>
      <c r="H94" s="253"/>
      <c r="I94" s="274"/>
      <c r="J94" s="297"/>
      <c r="K94" s="297"/>
      <c r="L94" s="298"/>
      <c r="M94" s="297"/>
      <c r="N94" s="297"/>
      <c r="O94" s="297"/>
      <c r="P94" s="297"/>
      <c r="Q94" s="298"/>
      <c r="R94" s="297"/>
      <c r="S94" s="297"/>
      <c r="T94" s="297"/>
      <c r="U94" s="298"/>
      <c r="V94" s="297"/>
      <c r="W94" s="297"/>
      <c r="X94" s="299"/>
      <c r="Y94" s="299"/>
      <c r="Z94" s="273"/>
      <c r="AA94" s="299"/>
      <c r="AB94" s="273"/>
      <c r="AC94" s="299"/>
      <c r="AD94" s="299"/>
      <c r="AE94" s="299"/>
      <c r="AF94" s="274"/>
      <c r="AG94" s="274"/>
      <c r="AH94" s="274"/>
      <c r="AI94" s="274"/>
      <c r="AJ94" s="274"/>
      <c r="AK94" s="274"/>
      <c r="AL94" s="274"/>
      <c r="AM94" s="274"/>
      <c r="AN94" s="274"/>
    </row>
    <row r="95" spans="2:40" ht="13.8">
      <c r="B95" s="223"/>
      <c r="C95" s="256"/>
      <c r="D95" s="256"/>
      <c r="E95" s="256"/>
      <c r="F95" s="257"/>
      <c r="G95" s="221"/>
      <c r="H95" s="253"/>
      <c r="I95" s="274"/>
      <c r="J95" s="297"/>
      <c r="K95" s="297"/>
      <c r="L95" s="298"/>
      <c r="M95" s="297"/>
      <c r="N95" s="297"/>
      <c r="O95" s="297"/>
      <c r="P95" s="297"/>
      <c r="Q95" s="298"/>
      <c r="R95" s="297"/>
      <c r="S95" s="297"/>
      <c r="T95" s="297"/>
      <c r="U95" s="298"/>
      <c r="V95" s="297"/>
      <c r="W95" s="297"/>
      <c r="X95" s="299"/>
      <c r="Y95" s="299"/>
      <c r="Z95" s="273"/>
      <c r="AA95" s="299"/>
      <c r="AB95" s="273"/>
      <c r="AC95" s="299"/>
      <c r="AD95" s="299"/>
      <c r="AE95" s="299"/>
      <c r="AF95" s="274"/>
      <c r="AG95" s="274"/>
      <c r="AH95" s="274"/>
      <c r="AI95" s="274"/>
      <c r="AJ95" s="274"/>
      <c r="AK95" s="274"/>
      <c r="AL95" s="274"/>
      <c r="AM95" s="274"/>
      <c r="AN95" s="274"/>
    </row>
    <row r="96" spans="2:40" ht="13.8">
      <c r="B96" s="223"/>
      <c r="C96" s="256"/>
      <c r="D96" s="256"/>
      <c r="E96" s="256"/>
      <c r="F96" s="257"/>
      <c r="G96" s="221"/>
      <c r="H96" s="253"/>
      <c r="I96" s="274"/>
      <c r="J96" s="297"/>
      <c r="K96" s="297"/>
      <c r="L96" s="298"/>
      <c r="M96" s="297"/>
      <c r="N96" s="297"/>
      <c r="O96" s="297"/>
      <c r="P96" s="297"/>
      <c r="Q96" s="298"/>
      <c r="R96" s="297"/>
      <c r="S96" s="297"/>
      <c r="T96" s="297"/>
      <c r="U96" s="298"/>
      <c r="V96" s="297"/>
      <c r="W96" s="297"/>
      <c r="X96" s="299"/>
      <c r="Y96" s="299"/>
      <c r="Z96" s="273"/>
      <c r="AA96" s="299"/>
      <c r="AB96" s="273"/>
      <c r="AC96" s="299"/>
      <c r="AD96" s="299"/>
      <c r="AE96" s="299"/>
      <c r="AF96" s="274"/>
      <c r="AG96" s="274"/>
      <c r="AH96" s="274"/>
      <c r="AI96" s="274"/>
      <c r="AJ96" s="274"/>
      <c r="AK96" s="274"/>
      <c r="AL96" s="274"/>
      <c r="AM96" s="274"/>
      <c r="AN96" s="274"/>
    </row>
    <row r="97" spans="2:31" ht="13.8">
      <c r="B97" s="175"/>
      <c r="C97" s="175"/>
      <c r="D97" s="175"/>
      <c r="E97" s="175"/>
      <c r="F97" s="175"/>
      <c r="G97" s="175"/>
      <c r="H97" s="182"/>
      <c r="I97" s="183"/>
      <c r="J97" s="183"/>
      <c r="K97" s="183"/>
      <c r="L97" s="183"/>
      <c r="M97" s="183"/>
      <c r="N97" s="183"/>
      <c r="O97" s="183"/>
      <c r="P97" s="183"/>
      <c r="Q97" s="183"/>
      <c r="R97" s="183"/>
      <c r="S97" s="183"/>
      <c r="T97" s="183"/>
      <c r="U97" s="183"/>
      <c r="V97" s="183"/>
      <c r="W97" s="183"/>
      <c r="X97" s="184"/>
      <c r="Y97" s="184"/>
      <c r="Z97" s="173"/>
      <c r="AA97" s="184"/>
      <c r="AB97" s="173"/>
      <c r="AC97" s="184"/>
      <c r="AD97" s="184"/>
      <c r="AE97" s="184"/>
    </row>
    <row r="98" spans="2:31">
      <c r="H98" s="184"/>
      <c r="I98" s="184"/>
      <c r="J98" s="184"/>
      <c r="K98" s="184"/>
      <c r="L98" s="173"/>
      <c r="M98" s="184"/>
      <c r="N98" s="184"/>
      <c r="O98" s="184"/>
      <c r="P98" s="184"/>
      <c r="Q98" s="173"/>
      <c r="R98" s="184"/>
      <c r="S98" s="184"/>
      <c r="T98" s="184"/>
      <c r="U98" s="173"/>
      <c r="V98" s="184"/>
      <c r="W98" s="184"/>
      <c r="X98" s="184"/>
      <c r="Y98" s="184"/>
      <c r="Z98" s="173"/>
      <c r="AA98" s="184"/>
      <c r="AB98" s="173"/>
      <c r="AC98" s="184"/>
      <c r="AD98" s="184"/>
      <c r="AE98" s="184"/>
    </row>
  </sheetData>
  <sheetProtection password="C66A" sheet="1" objects="1" scenarios="1" selectLockedCells="1"/>
  <mergeCells count="80">
    <mergeCell ref="K85:M86"/>
    <mergeCell ref="N85:U86"/>
    <mergeCell ref="AI59:AL59"/>
    <mergeCell ref="C84:F84"/>
    <mergeCell ref="H42:Q42"/>
    <mergeCell ref="A43:E43"/>
    <mergeCell ref="A45:E45"/>
    <mergeCell ref="A46:E46"/>
    <mergeCell ref="A47:E47"/>
    <mergeCell ref="A49:E49"/>
    <mergeCell ref="A51:E51"/>
    <mergeCell ref="K78:O80"/>
    <mergeCell ref="K82:M84"/>
    <mergeCell ref="N82:U84"/>
    <mergeCell ref="P78:P80"/>
    <mergeCell ref="A37:E37"/>
    <mergeCell ref="A38:E38"/>
    <mergeCell ref="A39:E39"/>
    <mergeCell ref="A40:E40"/>
    <mergeCell ref="A41:E41"/>
    <mergeCell ref="A31:E31"/>
    <mergeCell ref="A32:E32"/>
    <mergeCell ref="A33:E33"/>
    <mergeCell ref="A35:E35"/>
    <mergeCell ref="A27:E27"/>
    <mergeCell ref="A29:E29"/>
    <mergeCell ref="A23:E23"/>
    <mergeCell ref="A24:E24"/>
    <mergeCell ref="A25:E25"/>
    <mergeCell ref="A21:E21"/>
    <mergeCell ref="A22:E22"/>
    <mergeCell ref="A15:E15"/>
    <mergeCell ref="A16:E16"/>
    <mergeCell ref="A17:E17"/>
    <mergeCell ref="A18:E18"/>
    <mergeCell ref="A19:E19"/>
    <mergeCell ref="AL8:AL9"/>
    <mergeCell ref="AN8:AN9"/>
    <mergeCell ref="A11:E11"/>
    <mergeCell ref="A12:E12"/>
    <mergeCell ref="AD8:AD9"/>
    <mergeCell ref="AE8:AE9"/>
    <mergeCell ref="AF8:AF9"/>
    <mergeCell ref="AG8:AG9"/>
    <mergeCell ref="AH8:AH9"/>
    <mergeCell ref="AI8:AI9"/>
    <mergeCell ref="U8:U9"/>
    <mergeCell ref="W8:W9"/>
    <mergeCell ref="X8:X9"/>
    <mergeCell ref="S8:S9"/>
    <mergeCell ref="T8:T9"/>
    <mergeCell ref="A13:E13"/>
    <mergeCell ref="AJ8:AJ9"/>
    <mergeCell ref="AK8:AK9"/>
    <mergeCell ref="F8:F9"/>
    <mergeCell ref="H8:H9"/>
    <mergeCell ref="I8:I9"/>
    <mergeCell ref="J8:J9"/>
    <mergeCell ref="K8:K9"/>
    <mergeCell ref="AB5:AB7"/>
    <mergeCell ref="AD5:AL5"/>
    <mergeCell ref="L8:L9"/>
    <mergeCell ref="M8:M9"/>
    <mergeCell ref="AN5:AN7"/>
    <mergeCell ref="I6:Q6"/>
    <mergeCell ref="AD6:AG6"/>
    <mergeCell ref="AH6:AH7"/>
    <mergeCell ref="AI6:AK6"/>
    <mergeCell ref="AL6:AL7"/>
    <mergeCell ref="Y8:Y9"/>
    <mergeCell ref="Z8:Z9"/>
    <mergeCell ref="AB8:AB9"/>
    <mergeCell ref="N8:N9"/>
    <mergeCell ref="O8:O9"/>
    <mergeCell ref="P8:P9"/>
    <mergeCell ref="I3:K3"/>
    <mergeCell ref="H5:Q5"/>
    <mergeCell ref="S5:U6"/>
    <mergeCell ref="W5:Z6"/>
    <mergeCell ref="Q8:Q9"/>
  </mergeCells>
  <dataValidations count="1">
    <dataValidation type="custom" allowBlank="1" showInputMessage="1" showErrorMessage="1" sqref="F13 H13:K13 L11:L13 F19 L15:L19 F25 F29 L27 L29:L33 F35 L37:L41 F41 F43 F49 F58 H49:K49 AN58 M13:O13 P15:Q19 P11:Q13 H19:O19 H25:O25 P21:Q25 P27:Q27 H29:Q29 P31:Q33 H35:Q35 P37:Q41 H41:O41 H43:Q43 P45:Q47 S35:U35 M49:Q49 U11:U13 S13:T13 U15:U19 S19:T19 U21:U25 S25:T25 S29:T29 U27:U29 AD35:AL35 U37:U41 S41:T41 S43:U43 U45:U47 S49:U49 S58:U58 W13:Y13 Z11:Z13 Z15:Z19 W19:Y19 Z21:Z25 W25:Y25 Z27 W29:Z29 Z31:Z35 W35:Y35 W41:Z41 Z37:Z40 W43:Z43 Z45:Z47 W49:Z49 AB11:AB13 AB15:AB19 AB21:AB25 AB27 AB29:AB35 AB37:AB41 AB43 AB45:AB47 W58:Z58 AG11:AG13 AG15:AG19 AD19:AF19 AG21:AG25 AD25:AF25 AG27 AG29:AG35 AG37:AG41 AG45:AG47 AD13:AJ13 AH19:AJ19 AH25:AK25 AD29:AK29 AD41:AJ41 AD43:AK43 AK45:AK47 AD49:AK49 AK11:AL13 AK15:AL19 AK21:AL25 AK27:AL27 AD58:AL58 AK37:AL41 AL43:AL47 AN11:AN13 AN15:AN19 AN21:AN25 AN27 AN29:AN33 AN35 AN37:AN41 AN43 AN45:AN47 AN49 AN51 AD51:AK51 W51:Z51 S51:U51 M51:Q51 H51:K51 F51 AL29:AL33 AK31:AK33 U31:U33 H58:Q58 AB58 L49:L52 U53:U55 AB49:AB52 AL49:AL52 AN54:AN55 AN60 AM59 AI60:AL60">
      <formula1>0</formula1>
    </dataValidation>
  </dataValidations>
  <pageMargins left="0" right="0" top="0.98425196850393704" bottom="0.98425196850393704" header="0.51181102362204722" footer="0.51181102362204722"/>
  <pageSetup paperSize="8" scale="39" fitToHeight="99" orientation="landscape" r:id="rId1"/>
  <headerFooter alignWithMargins="0"/>
  <ignoredErrors>
    <ignoredError sqref="AO11:AO12" unlockedFormula="1"/>
    <ignoredError sqref="U12:V12 U11:V11 Z12:AC12 AG12 AK12:AN12 AK11:AN11 Z11:AC11 AG11" numberStoredAsText="1" unlockedFormula="1"/>
    <ignoredError sqref="H8:AN10 L12 P11:R11 P12:R12 L11" numberStoredAsText="1"/>
    <ignoredError sqref="H13:AN14 L15 H19:AN19 P18:R18 H34:AN36 H25:AN26 L22 Z22:AC22 H28:AN30 L27 Z27:AC27 L33 Z33:AC33 H41:AN44 L37 Z37:AC37 L38 Z38:AC38 L39 Z39:AC39 H48:AN51 L45 Z45:AC45 L46 Z46:AC46 L47 Z47:AC47 P15:R15 P16:R16 P17:R17 P22:R22 P23:R23 P24:R24 P27:R27 P32:R32 P33:R33 P37:R37 P38:R38 P39:R39 P45:R45 P46:R46 P47:R47 U37:V37 AG37 AK37:AN37 U38:V38 AG38 AK38:AN38 U39:V39 AG39 AK39:AN39 AK40:AN40 AG40 Z40:AC40 U40:V40 P40:R40 L40 U22:V22 AG22 AK22:AN22 U27:V27 AG27 AK27:AN27 U33:V33 AG33 AK33:AN33 U46:V46 AG46 AK46:AN46 U45:V45 AG45 AK45:AN45 U47:V47 AG47 AK15:AN15 AK16:AN16 AK17:AN17 AK18:AN18 AK21:AN21 AK23:AN23 AK24:AN24 AK31:AN31 AK32:AN32 AK47:AN47 L21 P21:R21 U21:V21 U15:V15 L16 U16:V16 L23 U23:V23 L17 U17:V17 L18 U18:V18 L24 U24:V24 L31 U31:V31 P31:R31 L32 U32:V32 Z15:AC15 Z16:AC16 Z17:AC17 Z18:AC18 Z21:AC21 Z23:AC23 Z24:AC24 Z31:AC31 Z32:AC32 H20:W20 Y20:AG20 AG15 AG16 AG17 AG18 AG21 AG23 AG24 AG31 AG32 AK20:AN20 AI20" numberStoredAsText="1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Denominazione_Aziende!$A$2:$A$19</xm:f>
          </x14:formula1>
          <xm:sqref>F1</xm:sqref>
        </x14:dataValidation>
        <x14:dataValidation type="list" allowBlank="1" showInputMessage="1" showErrorMessage="1">
          <x14:formula1>
            <xm:f>Denominazione_Aziende!$D$2:$D$6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workbookViewId="0"/>
  </sheetViews>
  <sheetFormatPr defaultRowHeight="14.4"/>
  <cols>
    <col min="2" max="2" width="20.33203125" bestFit="1" customWidth="1"/>
    <col min="4" max="4" width="19" customWidth="1"/>
  </cols>
  <sheetData>
    <row r="1" spans="1:4">
      <c r="A1" s="166" t="s">
        <v>108</v>
      </c>
      <c r="B1" s="167"/>
      <c r="D1" s="206" t="s">
        <v>2</v>
      </c>
    </row>
    <row r="2" spans="1:4">
      <c r="A2" s="168">
        <v>201</v>
      </c>
      <c r="B2" s="169" t="s">
        <v>109</v>
      </c>
      <c r="D2" s="207" t="s">
        <v>153</v>
      </c>
    </row>
    <row r="3" spans="1:4">
      <c r="A3" s="168">
        <v>202</v>
      </c>
      <c r="B3" s="169" t="s">
        <v>110</v>
      </c>
      <c r="D3" s="207" t="s">
        <v>154</v>
      </c>
    </row>
    <row r="4" spans="1:4">
      <c r="A4" s="168">
        <v>203</v>
      </c>
      <c r="B4" s="169" t="s">
        <v>111</v>
      </c>
      <c r="D4" s="207" t="s">
        <v>155</v>
      </c>
    </row>
    <row r="5" spans="1:4">
      <c r="A5" s="168">
        <v>204</v>
      </c>
      <c r="B5" s="169" t="s">
        <v>112</v>
      </c>
      <c r="D5" s="207" t="s">
        <v>156</v>
      </c>
    </row>
    <row r="6" spans="1:4">
      <c r="A6" s="168">
        <v>205</v>
      </c>
      <c r="B6" s="169" t="s">
        <v>113</v>
      </c>
      <c r="D6" s="208" t="s">
        <v>157</v>
      </c>
    </row>
    <row r="7" spans="1:4">
      <c r="A7" s="168">
        <v>206</v>
      </c>
      <c r="B7" s="169" t="s">
        <v>114</v>
      </c>
    </row>
    <row r="8" spans="1:4">
      <c r="A8" s="168">
        <v>207</v>
      </c>
      <c r="B8" s="169" t="s">
        <v>115</v>
      </c>
    </row>
    <row r="9" spans="1:4">
      <c r="A9" s="168">
        <v>208</v>
      </c>
      <c r="B9" s="169" t="s">
        <v>116</v>
      </c>
    </row>
    <row r="10" spans="1:4">
      <c r="A10" s="168">
        <v>209</v>
      </c>
      <c r="B10" s="169" t="s">
        <v>117</v>
      </c>
    </row>
    <row r="11" spans="1:4">
      <c r="A11" s="168">
        <v>921</v>
      </c>
      <c r="B11" s="169" t="s">
        <v>118</v>
      </c>
    </row>
    <row r="12" spans="1:4">
      <c r="A12" s="168">
        <v>922</v>
      </c>
      <c r="B12" s="169" t="s">
        <v>119</v>
      </c>
    </row>
    <row r="13" spans="1:4">
      <c r="A13" s="168">
        <v>923</v>
      </c>
      <c r="B13" s="169" t="s">
        <v>120</v>
      </c>
    </row>
    <row r="14" spans="1:4">
      <c r="A14" s="168">
        <v>924</v>
      </c>
      <c r="B14" s="169" t="s">
        <v>121</v>
      </c>
    </row>
    <row r="15" spans="1:4">
      <c r="A15" s="168">
        <v>925</v>
      </c>
      <c r="B15" s="169" t="s">
        <v>122</v>
      </c>
    </row>
    <row r="16" spans="1:4">
      <c r="A16" s="168">
        <v>926</v>
      </c>
      <c r="B16" s="169" t="s">
        <v>123</v>
      </c>
    </row>
    <row r="17" spans="1:2">
      <c r="A17" s="168">
        <v>927</v>
      </c>
      <c r="B17" s="169" t="s">
        <v>124</v>
      </c>
    </row>
    <row r="18" spans="1:2">
      <c r="A18" s="168">
        <v>928</v>
      </c>
      <c r="B18" s="169" t="s">
        <v>125</v>
      </c>
    </row>
    <row r="19" spans="1:2" ht="15" thickBot="1">
      <c r="A19" s="170">
        <v>960</v>
      </c>
      <c r="B19" s="171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Azienda</vt:lpstr>
      <vt:lpstr>Denominazione_Aziende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Fortunato Costantino</cp:lastModifiedBy>
  <cp:lastPrinted>2021-09-21T13:39:47Z</cp:lastPrinted>
  <dcterms:created xsi:type="dcterms:W3CDTF">2017-06-23T07:55:38Z</dcterms:created>
  <dcterms:modified xsi:type="dcterms:W3CDTF">2021-09-29T16:17:30Z</dcterms:modified>
</cp:coreProperties>
</file>