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18\Documentazione per pubblicazione\"/>
    </mc:Choice>
  </mc:AlternateContent>
  <bookViews>
    <workbookView xWindow="0" yWindow="0" windowWidth="23040" windowHeight="9216"/>
  </bookViews>
  <sheets>
    <sheet name="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'Conto Economico'!$A$1:$J$119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'Conto Economico'!$1:$5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1" l="1"/>
  <c r="I115" i="1"/>
  <c r="I114" i="1"/>
  <c r="J114" i="1" s="1"/>
  <c r="I113" i="1"/>
  <c r="J113" i="1" s="1"/>
  <c r="I112" i="1"/>
  <c r="J112" i="1" s="1"/>
  <c r="I111" i="1"/>
  <c r="J111" i="1" s="1"/>
  <c r="I110" i="1"/>
  <c r="J110" i="1" s="1"/>
  <c r="H109" i="1"/>
  <c r="H116" i="1" s="1"/>
  <c r="G109" i="1"/>
  <c r="G116" i="1" s="1"/>
  <c r="I103" i="1"/>
  <c r="J103" i="1" s="1"/>
  <c r="I102" i="1"/>
  <c r="J102" i="1" s="1"/>
  <c r="H101" i="1"/>
  <c r="G101" i="1"/>
  <c r="I100" i="1"/>
  <c r="J100" i="1" s="1"/>
  <c r="I99" i="1"/>
  <c r="J99" i="1" s="1"/>
  <c r="H98" i="1"/>
  <c r="H104" i="1" s="1"/>
  <c r="G98" i="1"/>
  <c r="G104" i="1" s="1"/>
  <c r="J95" i="1"/>
  <c r="J94" i="1"/>
  <c r="I94" i="1"/>
  <c r="J93" i="1"/>
  <c r="I93" i="1"/>
  <c r="G95" i="1"/>
  <c r="I95" i="1" s="1"/>
  <c r="H90" i="1"/>
  <c r="I89" i="1"/>
  <c r="J89" i="1" s="1"/>
  <c r="I88" i="1"/>
  <c r="J88" i="1" s="1"/>
  <c r="G90" i="1"/>
  <c r="I82" i="1"/>
  <c r="J82" i="1" s="1"/>
  <c r="I81" i="1"/>
  <c r="J81" i="1" s="1"/>
  <c r="J80" i="1"/>
  <c r="I80" i="1"/>
  <c r="I79" i="1"/>
  <c r="J79" i="1" s="1"/>
  <c r="H78" i="1"/>
  <c r="I77" i="1"/>
  <c r="J77" i="1" s="1"/>
  <c r="I76" i="1"/>
  <c r="J76" i="1" s="1"/>
  <c r="H75" i="1"/>
  <c r="J74" i="1"/>
  <c r="I74" i="1"/>
  <c r="I73" i="1"/>
  <c r="J73" i="1" s="1"/>
  <c r="I72" i="1"/>
  <c r="J72" i="1" s="1"/>
  <c r="I71" i="1"/>
  <c r="J71" i="1" s="1"/>
  <c r="H70" i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H63" i="1"/>
  <c r="I62" i="1"/>
  <c r="J62" i="1" s="1"/>
  <c r="I61" i="1"/>
  <c r="J61" i="1" s="1"/>
  <c r="I60" i="1"/>
  <c r="J60" i="1" s="1"/>
  <c r="I59" i="1"/>
  <c r="J59" i="1" s="1"/>
  <c r="I58" i="1"/>
  <c r="J58" i="1" s="1"/>
  <c r="H57" i="1"/>
  <c r="J56" i="1"/>
  <c r="I56" i="1"/>
  <c r="I55" i="1"/>
  <c r="J55" i="1" s="1"/>
  <c r="I54" i="1"/>
  <c r="J54" i="1" s="1"/>
  <c r="I53" i="1"/>
  <c r="J53" i="1" s="1"/>
  <c r="I52" i="1"/>
  <c r="J52" i="1" s="1"/>
  <c r="J51" i="1"/>
  <c r="I51" i="1"/>
  <c r="I50" i="1"/>
  <c r="J50" i="1" s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J40" i="1"/>
  <c r="I40" i="1"/>
  <c r="H39" i="1"/>
  <c r="I37" i="1"/>
  <c r="J37" i="1" s="1"/>
  <c r="H36" i="1"/>
  <c r="I32" i="1"/>
  <c r="J32" i="1" s="1"/>
  <c r="J31" i="1"/>
  <c r="I31" i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H24" i="1"/>
  <c r="I23" i="1"/>
  <c r="J23" i="1" s="1"/>
  <c r="I22" i="1"/>
  <c r="J22" i="1" s="1"/>
  <c r="J21" i="1"/>
  <c r="I21" i="1"/>
  <c r="J20" i="1"/>
  <c r="I20" i="1"/>
  <c r="J19" i="1"/>
  <c r="I19" i="1"/>
  <c r="J18" i="1"/>
  <c r="I18" i="1"/>
  <c r="J17" i="1"/>
  <c r="I17" i="1"/>
  <c r="H16" i="1"/>
  <c r="J16" i="1" s="1"/>
  <c r="J15" i="1"/>
  <c r="I15" i="1"/>
  <c r="I14" i="1"/>
  <c r="J14" i="1" s="1"/>
  <c r="J13" i="1"/>
  <c r="I13" i="1"/>
  <c r="J12" i="1"/>
  <c r="I12" i="1"/>
  <c r="J11" i="1"/>
  <c r="I11" i="1"/>
  <c r="J10" i="1"/>
  <c r="I10" i="1"/>
  <c r="H9" i="1"/>
  <c r="I8" i="1"/>
  <c r="J8" i="1" s="1"/>
  <c r="H7" i="1"/>
  <c r="I90" i="1" l="1"/>
  <c r="I101" i="1"/>
  <c r="J101" i="1" s="1"/>
  <c r="H33" i="1"/>
  <c r="H83" i="1"/>
  <c r="J90" i="1"/>
  <c r="H85" i="1"/>
  <c r="G16" i="1"/>
  <c r="I16" i="1" s="1"/>
  <c r="I41" i="1"/>
  <c r="G39" i="1"/>
  <c r="I39" i="1" s="1"/>
  <c r="J39" i="1" s="1"/>
  <c r="I104" i="1"/>
  <c r="J104" i="1" s="1"/>
  <c r="I116" i="1"/>
  <c r="J116" i="1" s="1"/>
  <c r="G9" i="1"/>
  <c r="G24" i="1"/>
  <c r="I24" i="1" s="1"/>
  <c r="J24" i="1" s="1"/>
  <c r="I38" i="1"/>
  <c r="J38" i="1" s="1"/>
  <c r="G36" i="1"/>
  <c r="G57" i="1"/>
  <c r="I57" i="1" s="1"/>
  <c r="J57" i="1" s="1"/>
  <c r="I98" i="1"/>
  <c r="I109" i="1"/>
  <c r="G63" i="1"/>
  <c r="I63" i="1" s="1"/>
  <c r="J63" i="1" s="1"/>
  <c r="G70" i="1"/>
  <c r="I70" i="1" s="1"/>
  <c r="J70" i="1" s="1"/>
  <c r="G75" i="1"/>
  <c r="I75" i="1" s="1"/>
  <c r="J75" i="1" s="1"/>
  <c r="G78" i="1"/>
  <c r="I78" i="1" s="1"/>
  <c r="J78" i="1" s="1"/>
  <c r="J98" i="1"/>
  <c r="J109" i="1"/>
  <c r="H106" i="1" l="1"/>
  <c r="G83" i="1"/>
  <c r="I83" i="1" s="1"/>
  <c r="J83" i="1" s="1"/>
  <c r="I36" i="1"/>
  <c r="J36" i="1" s="1"/>
  <c r="G7" i="1"/>
  <c r="I9" i="1"/>
  <c r="J9" i="1" s="1"/>
  <c r="G33" i="1" l="1"/>
  <c r="I7" i="1"/>
  <c r="J7" i="1" s="1"/>
  <c r="H118" i="1"/>
  <c r="G85" i="1" l="1"/>
  <c r="I33" i="1"/>
  <c r="J33" i="1" s="1"/>
  <c r="I85" i="1" l="1"/>
  <c r="J85" i="1" s="1"/>
  <c r="G106" i="1"/>
  <c r="G118" i="1" l="1"/>
  <c r="I118" i="1" s="1"/>
  <c r="J118" i="1" s="1"/>
  <c r="I106" i="1"/>
  <c r="J106" i="1" s="1"/>
</calcChain>
</file>

<file path=xl/sharedStrings.xml><?xml version="1.0" encoding="utf-8"?>
<sst xmlns="http://schemas.openxmlformats.org/spreadsheetml/2006/main" count="210" uniqueCount="148">
  <si>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</si>
  <si>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</si>
  <si>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</si>
  <si>
    <t>2018</t>
  </si>
  <si>
    <t>2017</t>
  </si>
  <si>
    <t>VARIAZIONE 2014/2013</t>
  </si>
  <si>
    <t>Decreto Interministeriale 24/03/2013</t>
  </si>
  <si>
    <t>Importo</t>
  </si>
  <si>
    <t>%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</si>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</sst>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 * #,##0.00_ ;_ * \-#,##0.00_ ;_ * &quot;-&quot;??_ ;_ @_ "/>
    <numFmt numFmtId="167" formatCode="0.0%"/>
    <numFmt numFmtId="168" formatCode="_ * #,##0.00_ ;_ * \-#,##0.00_ ;_ * &quot;-&quot;_ ;_ @_ 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rgb="FFFF0000"/>
      <name val="Garamond"/>
      <family val="1"/>
    </font>
    <font>
      <b/>
      <u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2" fillId="2" borderId="0" xfId="1" applyFont="1" applyFill="1"/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/>
    <xf numFmtId="0" fontId="11" fillId="2" borderId="9" xfId="2" applyNumberFormat="1" applyFont="1" applyFill="1" applyBorder="1" applyAlignment="1">
      <alignment horizontal="centerContinuous" vertical="center" wrapText="1"/>
    </xf>
    <xf numFmtId="0" fontId="11" fillId="2" borderId="10" xfId="2" applyNumberFormat="1" applyFont="1" applyFill="1" applyBorder="1" applyAlignment="1">
      <alignment horizontal="centerContinuous" vertical="center" wrapText="1"/>
    </xf>
    <xf numFmtId="0" fontId="11" fillId="2" borderId="11" xfId="2" applyNumberFormat="1" applyFont="1" applyFill="1" applyBorder="1" applyAlignment="1">
      <alignment horizontal="centerContinuous" vertical="center" wrapText="1"/>
    </xf>
    <xf numFmtId="4" fontId="7" fillId="2" borderId="12" xfId="3" quotePrefix="1" applyNumberFormat="1" applyFont="1" applyFill="1" applyBorder="1" applyAlignment="1">
      <alignment horizontal="center" vertical="center" wrapText="1"/>
    </xf>
    <xf numFmtId="4" fontId="7" fillId="2" borderId="2" xfId="3" applyNumberFormat="1" applyFont="1" applyFill="1" applyBorder="1" applyAlignment="1">
      <alignment horizontal="center" vertical="center" wrapText="1"/>
    </xf>
    <xf numFmtId="4" fontId="7" fillId="2" borderId="13" xfId="3" applyNumberFormat="1" applyFont="1" applyFill="1" applyBorder="1" applyAlignment="1">
      <alignment horizontal="center" vertical="center" wrapText="1"/>
    </xf>
    <xf numFmtId="0" fontId="13" fillId="2" borderId="14" xfId="2" applyNumberFormat="1" applyFont="1" applyFill="1" applyBorder="1" applyAlignment="1">
      <alignment horizontal="centerContinuous" vertical="center" wrapText="1"/>
    </xf>
    <xf numFmtId="0" fontId="13" fillId="2" borderId="15" xfId="2" applyNumberFormat="1" applyFont="1" applyFill="1" applyBorder="1" applyAlignment="1">
      <alignment horizontal="centerContinuous" vertical="center" wrapText="1"/>
    </xf>
    <xf numFmtId="0" fontId="13" fillId="2" borderId="16" xfId="2" applyNumberFormat="1" applyFont="1" applyFill="1" applyBorder="1" applyAlignment="1">
      <alignment horizontal="centerContinuous" vertical="center" wrapText="1"/>
    </xf>
    <xf numFmtId="4" fontId="7" fillId="2" borderId="17" xfId="3" applyNumberFormat="1" applyFont="1" applyFill="1" applyBorder="1" applyAlignment="1">
      <alignment horizontal="center" vertical="center" wrapText="1"/>
    </xf>
    <xf numFmtId="4" fontId="14" fillId="2" borderId="18" xfId="3" applyNumberFormat="1" applyFont="1" applyFill="1" applyBorder="1" applyAlignment="1">
      <alignment horizontal="center" vertical="center" wrapText="1"/>
    </xf>
    <xf numFmtId="4" fontId="14" fillId="2" borderId="19" xfId="3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vertical="center"/>
    </xf>
    <xf numFmtId="164" fontId="12" fillId="2" borderId="20" xfId="2" applyFont="1" applyFill="1" applyBorder="1" applyAlignment="1">
      <alignment horizontal="left" vertical="center"/>
    </xf>
    <xf numFmtId="164" fontId="12" fillId="2" borderId="21" xfId="2" applyFont="1" applyFill="1" applyBorder="1" applyAlignment="1">
      <alignment horizontal="left" vertical="center"/>
    </xf>
    <xf numFmtId="164" fontId="12" fillId="2" borderId="22" xfId="2" applyFont="1" applyFill="1" applyBorder="1" applyAlignment="1">
      <alignment horizontal="left" vertical="center"/>
    </xf>
    <xf numFmtId="165" fontId="12" fillId="2" borderId="23" xfId="4" applyNumberFormat="1" applyFont="1" applyFill="1" applyBorder="1" applyAlignment="1">
      <alignment vertical="center"/>
    </xf>
    <xf numFmtId="165" fontId="12" fillId="2" borderId="23" xfId="5" applyNumberFormat="1" applyFont="1" applyFill="1" applyBorder="1" applyAlignment="1">
      <alignment horizontal="center" vertical="center"/>
    </xf>
    <xf numFmtId="167" fontId="12" fillId="2" borderId="24" xfId="6" applyNumberFormat="1" applyFont="1" applyFill="1" applyBorder="1" applyAlignment="1">
      <alignment horizontal="right" vertical="center"/>
    </xf>
    <xf numFmtId="49" fontId="12" fillId="2" borderId="25" xfId="2" applyNumberFormat="1" applyFont="1" applyFill="1" applyBorder="1" applyAlignment="1">
      <alignment horizontal="left" vertical="center"/>
    </xf>
    <xf numFmtId="49" fontId="12" fillId="2" borderId="0" xfId="2" applyNumberFormat="1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49" fontId="12" fillId="2" borderId="26" xfId="2" applyNumberFormat="1" applyFont="1" applyFill="1" applyBorder="1" applyAlignment="1">
      <alignment horizontal="left" vertical="center"/>
    </xf>
    <xf numFmtId="165" fontId="12" fillId="2" borderId="27" xfId="4" applyNumberFormat="1" applyFont="1" applyFill="1" applyBorder="1" applyAlignment="1">
      <alignment vertical="center"/>
    </xf>
    <xf numFmtId="165" fontId="12" fillId="2" borderId="27" xfId="5" applyNumberFormat="1" applyFont="1" applyFill="1" applyBorder="1" applyAlignment="1">
      <alignment horizontal="center" vertical="center"/>
    </xf>
    <xf numFmtId="167" fontId="12" fillId="2" borderId="28" xfId="6" applyNumberFormat="1" applyFont="1" applyFill="1" applyBorder="1" applyAlignment="1">
      <alignment horizontal="right" vertical="center"/>
    </xf>
    <xf numFmtId="49" fontId="10" fillId="2" borderId="25" xfId="2" applyNumberFormat="1" applyFont="1" applyFill="1" applyBorder="1" applyAlignment="1">
      <alignment horizontal="left" vertical="center"/>
    </xf>
    <xf numFmtId="49" fontId="10" fillId="2" borderId="0" xfId="2" applyNumberFormat="1" applyFont="1" applyFill="1" applyBorder="1" applyAlignment="1">
      <alignment horizontal="right" vertical="center"/>
    </xf>
    <xf numFmtId="49" fontId="10" fillId="2" borderId="0" xfId="2" applyNumberFormat="1" applyFont="1" applyFill="1" applyBorder="1" applyAlignment="1">
      <alignment horizontal="left" vertical="center"/>
    </xf>
    <xf numFmtId="49" fontId="10" fillId="2" borderId="26" xfId="2" applyNumberFormat="1" applyFont="1" applyFill="1" applyBorder="1" applyAlignment="1">
      <alignment horizontal="left" vertical="center"/>
    </xf>
    <xf numFmtId="165" fontId="10" fillId="2" borderId="27" xfId="4" applyNumberFormat="1" applyFont="1" applyFill="1" applyBorder="1" applyAlignment="1">
      <alignment vertical="center"/>
    </xf>
    <xf numFmtId="165" fontId="10" fillId="2" borderId="27" xfId="5" applyNumberFormat="1" applyFont="1" applyFill="1" applyBorder="1" applyAlignment="1">
      <alignment horizontal="center" vertical="center"/>
    </xf>
    <xf numFmtId="167" fontId="10" fillId="2" borderId="28" xfId="6" applyNumberFormat="1" applyFont="1" applyFill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49" fontId="10" fillId="0" borderId="25" xfId="2" applyNumberFormat="1" applyFont="1" applyFill="1" applyBorder="1" applyAlignment="1">
      <alignment horizontal="left" vertical="center"/>
    </xf>
    <xf numFmtId="49" fontId="10" fillId="0" borderId="0" xfId="2" applyNumberFormat="1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horizontal="left" vertical="center"/>
    </xf>
    <xf numFmtId="49" fontId="16" fillId="0" borderId="0" xfId="2" applyNumberFormat="1" applyFont="1" applyFill="1" applyBorder="1" applyAlignment="1">
      <alignment horizontal="left" vertical="center"/>
    </xf>
    <xf numFmtId="49" fontId="16" fillId="0" borderId="26" xfId="2" applyNumberFormat="1" applyFont="1" applyFill="1" applyBorder="1" applyAlignment="1">
      <alignment horizontal="left" vertical="center"/>
    </xf>
    <xf numFmtId="165" fontId="16" fillId="0" borderId="26" xfId="4" applyNumberFormat="1" applyFont="1" applyFill="1" applyBorder="1" applyAlignment="1">
      <alignment vertical="center"/>
    </xf>
    <xf numFmtId="165" fontId="16" fillId="0" borderId="27" xfId="4" applyNumberFormat="1" applyFont="1" applyFill="1" applyBorder="1" applyAlignment="1">
      <alignment vertical="center"/>
    </xf>
    <xf numFmtId="165" fontId="16" fillId="3" borderId="27" xfId="5" applyNumberFormat="1" applyFont="1" applyFill="1" applyBorder="1" applyAlignment="1">
      <alignment horizontal="center" vertical="center"/>
    </xf>
    <xf numFmtId="167" fontId="16" fillId="3" borderId="28" xfId="6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vertical="center"/>
    </xf>
    <xf numFmtId="165" fontId="16" fillId="0" borderId="27" xfId="5" applyNumberFormat="1" applyFont="1" applyFill="1" applyBorder="1" applyAlignment="1">
      <alignment horizontal="center" vertical="center"/>
    </xf>
    <xf numFmtId="167" fontId="16" fillId="0" borderId="28" xfId="6" applyNumberFormat="1" applyFont="1" applyFill="1" applyBorder="1" applyAlignment="1">
      <alignment horizontal="right" vertical="center"/>
    </xf>
    <xf numFmtId="49" fontId="10" fillId="3" borderId="25" xfId="2" applyNumberFormat="1" applyFont="1" applyFill="1" applyBorder="1" applyAlignment="1">
      <alignment horizontal="left" vertical="center"/>
    </xf>
    <xf numFmtId="49" fontId="10" fillId="3" borderId="0" xfId="2" applyNumberFormat="1" applyFont="1" applyFill="1" applyBorder="1" applyAlignment="1">
      <alignment horizontal="right" vertical="center"/>
    </xf>
    <xf numFmtId="49" fontId="10" fillId="3" borderId="0" xfId="2" applyNumberFormat="1" applyFont="1" applyFill="1" applyBorder="1" applyAlignment="1">
      <alignment horizontal="left" vertical="center"/>
    </xf>
    <xf numFmtId="49" fontId="10" fillId="3" borderId="26" xfId="1" applyNumberFormat="1" applyFont="1" applyFill="1" applyBorder="1" applyAlignment="1">
      <alignment horizontal="left" vertical="center"/>
    </xf>
    <xf numFmtId="165" fontId="10" fillId="3" borderId="27" xfId="4" applyNumberFormat="1" applyFont="1" applyFill="1" applyBorder="1" applyAlignment="1">
      <alignment vertical="center"/>
    </xf>
    <xf numFmtId="165" fontId="10" fillId="3" borderId="27" xfId="5" applyNumberFormat="1" applyFont="1" applyFill="1" applyBorder="1" applyAlignment="1">
      <alignment horizontal="center" vertical="center"/>
    </xf>
    <xf numFmtId="167" fontId="10" fillId="3" borderId="28" xfId="6" applyNumberFormat="1" applyFont="1" applyFill="1" applyBorder="1" applyAlignment="1">
      <alignment horizontal="right" vertical="center"/>
    </xf>
    <xf numFmtId="0" fontId="10" fillId="3" borderId="0" xfId="1" applyFont="1" applyFill="1" applyAlignment="1">
      <alignment vertical="center"/>
    </xf>
    <xf numFmtId="49" fontId="16" fillId="3" borderId="0" xfId="2" applyNumberFormat="1" applyFont="1" applyFill="1" applyBorder="1" applyAlignment="1">
      <alignment horizontal="left" vertical="center"/>
    </xf>
    <xf numFmtId="49" fontId="16" fillId="3" borderId="26" xfId="2" applyNumberFormat="1" applyFont="1" applyFill="1" applyBorder="1" applyAlignment="1">
      <alignment horizontal="left" vertical="center"/>
    </xf>
    <xf numFmtId="49" fontId="10" fillId="3" borderId="26" xfId="2" applyNumberFormat="1" applyFont="1" applyFill="1" applyBorder="1" applyAlignment="1">
      <alignment horizontal="left" vertical="center"/>
    </xf>
    <xf numFmtId="49" fontId="12" fillId="3" borderId="25" xfId="1" applyNumberFormat="1" applyFont="1" applyFill="1" applyBorder="1" applyAlignment="1">
      <alignment horizontal="center" vertical="center"/>
    </xf>
    <xf numFmtId="49" fontId="12" fillId="3" borderId="0" xfId="2" applyNumberFormat="1" applyFont="1" applyFill="1" applyBorder="1" applyAlignment="1">
      <alignment horizontal="right" vertical="center"/>
    </xf>
    <xf numFmtId="49" fontId="12" fillId="3" borderId="0" xfId="2" applyNumberFormat="1" applyFont="1" applyFill="1" applyBorder="1" applyAlignment="1">
      <alignment horizontal="left" vertical="center"/>
    </xf>
    <xf numFmtId="49" fontId="12" fillId="3" borderId="26" xfId="2" applyNumberFormat="1" applyFont="1" applyFill="1" applyBorder="1" applyAlignment="1">
      <alignment horizontal="left" vertical="center"/>
    </xf>
    <xf numFmtId="165" fontId="12" fillId="3" borderId="27" xfId="4" applyNumberFormat="1" applyFont="1" applyFill="1" applyBorder="1" applyAlignment="1">
      <alignment vertical="center"/>
    </xf>
    <xf numFmtId="165" fontId="12" fillId="3" borderId="27" xfId="5" applyNumberFormat="1" applyFont="1" applyFill="1" applyBorder="1" applyAlignment="1">
      <alignment horizontal="center" vertical="center"/>
    </xf>
    <xf numFmtId="167" fontId="12" fillId="3" borderId="28" xfId="6" applyNumberFormat="1" applyFont="1" applyFill="1" applyBorder="1" applyAlignment="1">
      <alignment horizontal="right" vertical="center"/>
    </xf>
    <xf numFmtId="0" fontId="12" fillId="3" borderId="0" xfId="1" applyFont="1" applyFill="1" applyAlignment="1">
      <alignment vertical="center"/>
    </xf>
    <xf numFmtId="49" fontId="12" fillId="3" borderId="25" xfId="2" applyNumberFormat="1" applyFont="1" applyFill="1" applyBorder="1" applyAlignment="1">
      <alignment horizontal="left" vertical="center"/>
    </xf>
    <xf numFmtId="49" fontId="10" fillId="2" borderId="26" xfId="1" applyNumberFormat="1" applyFont="1" applyFill="1" applyBorder="1" applyAlignment="1">
      <alignment horizontal="left" vertical="center"/>
    </xf>
    <xf numFmtId="49" fontId="12" fillId="2" borderId="25" xfId="1" applyNumberFormat="1" applyFont="1" applyFill="1" applyBorder="1" applyAlignment="1">
      <alignment horizontal="center" vertical="center"/>
    </xf>
    <xf numFmtId="49" fontId="12" fillId="3" borderId="0" xfId="2" applyNumberFormat="1" applyFont="1" applyFill="1" applyBorder="1" applyAlignment="1">
      <alignment vertical="center"/>
    </xf>
    <xf numFmtId="49" fontId="12" fillId="3" borderId="0" xfId="2" applyNumberFormat="1" applyFont="1" applyFill="1" applyBorder="1" applyAlignment="1">
      <alignment vertical="center" wrapText="1"/>
    </xf>
    <xf numFmtId="49" fontId="12" fillId="3" borderId="26" xfId="2" applyNumberFormat="1" applyFont="1" applyFill="1" applyBorder="1" applyAlignment="1">
      <alignment vertical="center" wrapText="1"/>
    </xf>
    <xf numFmtId="49" fontId="12" fillId="4" borderId="14" xfId="1" applyNumberFormat="1" applyFont="1" applyFill="1" applyBorder="1" applyAlignment="1">
      <alignment horizontal="center" vertical="center"/>
    </xf>
    <xf numFmtId="49" fontId="12" fillId="4" borderId="15" xfId="2" applyNumberFormat="1" applyFont="1" applyFill="1" applyBorder="1" applyAlignment="1">
      <alignment horizontal="left" vertical="center"/>
    </xf>
    <xf numFmtId="49" fontId="12" fillId="4" borderId="16" xfId="2" applyNumberFormat="1" applyFont="1" applyFill="1" applyBorder="1" applyAlignment="1">
      <alignment horizontal="left" vertical="center"/>
    </xf>
    <xf numFmtId="165" fontId="12" fillId="4" borderId="18" xfId="4" applyNumberFormat="1" applyFont="1" applyFill="1" applyBorder="1" applyAlignment="1">
      <alignment vertical="center"/>
    </xf>
    <xf numFmtId="165" fontId="12" fillId="4" borderId="18" xfId="5" applyNumberFormat="1" applyFont="1" applyFill="1" applyBorder="1" applyAlignment="1">
      <alignment horizontal="center" vertical="center"/>
    </xf>
    <xf numFmtId="167" fontId="12" fillId="4" borderId="19" xfId="6" applyNumberFormat="1" applyFont="1" applyFill="1" applyBorder="1" applyAlignment="1">
      <alignment horizontal="right" vertical="center"/>
    </xf>
    <xf numFmtId="49" fontId="10" fillId="2" borderId="25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horizontal="left" vertical="center"/>
    </xf>
    <xf numFmtId="49" fontId="12" fillId="2" borderId="0" xfId="1" applyNumberFormat="1" applyFont="1" applyFill="1" applyBorder="1" applyAlignment="1">
      <alignment horizontal="center" vertical="center"/>
    </xf>
    <xf numFmtId="49" fontId="12" fillId="2" borderId="26" xfId="1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center" vertical="center"/>
    </xf>
    <xf numFmtId="49" fontId="10" fillId="3" borderId="25" xfId="1" applyNumberFormat="1" applyFont="1" applyFill="1" applyBorder="1" applyAlignment="1">
      <alignment horizontal="center" vertical="center"/>
    </xf>
    <xf numFmtId="49" fontId="10" fillId="3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Border="1" applyAlignment="1">
      <alignment horizontal="left" vertical="center"/>
    </xf>
    <xf numFmtId="49" fontId="10" fillId="3" borderId="0" xfId="1" applyNumberFormat="1" applyFont="1" applyFill="1" applyBorder="1" applyAlignment="1">
      <alignment horizontal="left" vertical="center"/>
    </xf>
    <xf numFmtId="49" fontId="17" fillId="2" borderId="0" xfId="1" applyNumberFormat="1" applyFont="1" applyFill="1" applyBorder="1" applyAlignment="1">
      <alignment horizontal="center" vertical="center"/>
    </xf>
    <xf numFmtId="49" fontId="17" fillId="2" borderId="0" xfId="1" applyNumberFormat="1" applyFont="1" applyFill="1" applyBorder="1" applyAlignment="1">
      <alignment vertical="center"/>
    </xf>
    <xf numFmtId="49" fontId="17" fillId="2" borderId="26" xfId="1" applyNumberFormat="1" applyFont="1" applyFill="1" applyBorder="1" applyAlignment="1">
      <alignment vertical="center"/>
    </xf>
    <xf numFmtId="43" fontId="10" fillId="2" borderId="0" xfId="1" applyNumberFormat="1" applyFont="1" applyFill="1" applyAlignment="1">
      <alignment vertical="center"/>
    </xf>
    <xf numFmtId="49" fontId="17" fillId="3" borderId="26" xfId="1" applyNumberFormat="1" applyFont="1" applyFill="1" applyBorder="1" applyAlignment="1">
      <alignment vertical="center"/>
    </xf>
    <xf numFmtId="49" fontId="17" fillId="3" borderId="0" xfId="2" applyNumberFormat="1" applyFont="1" applyFill="1" applyBorder="1" applyAlignment="1">
      <alignment horizontal="right" vertical="center"/>
    </xf>
    <xf numFmtId="49" fontId="12" fillId="3" borderId="0" xfId="1" applyNumberFormat="1" applyFont="1" applyFill="1" applyBorder="1" applyAlignment="1">
      <alignment vertical="center"/>
    </xf>
    <xf numFmtId="49" fontId="10" fillId="3" borderId="0" xfId="1" applyNumberFormat="1" applyFont="1" applyFill="1" applyBorder="1" applyAlignment="1">
      <alignment vertical="center"/>
    </xf>
    <xf numFmtId="49" fontId="12" fillId="3" borderId="26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vertical="center"/>
    </xf>
    <xf numFmtId="49" fontId="12" fillId="2" borderId="26" xfId="1" applyNumberFormat="1" applyFont="1" applyFill="1" applyBorder="1" applyAlignment="1">
      <alignment vertical="center"/>
    </xf>
    <xf numFmtId="49" fontId="10" fillId="2" borderId="0" xfId="1" applyNumberFormat="1" applyFont="1" applyFill="1" applyBorder="1" applyAlignment="1">
      <alignment vertical="center"/>
    </xf>
    <xf numFmtId="49" fontId="10" fillId="2" borderId="26" xfId="1" applyNumberFormat="1" applyFont="1" applyFill="1" applyBorder="1" applyAlignment="1">
      <alignment vertical="center"/>
    </xf>
    <xf numFmtId="49" fontId="17" fillId="2" borderId="0" xfId="1" applyNumberFormat="1" applyFont="1" applyFill="1" applyBorder="1" applyAlignment="1">
      <alignment horizontal="left" vertical="center"/>
    </xf>
    <xf numFmtId="49" fontId="10" fillId="3" borderId="26" xfId="1" applyNumberFormat="1" applyFont="1" applyFill="1" applyBorder="1" applyAlignment="1">
      <alignment vertical="center"/>
    </xf>
    <xf numFmtId="49" fontId="12" fillId="3" borderId="0" xfId="1" applyNumberFormat="1" applyFont="1" applyFill="1" applyBorder="1" applyAlignment="1">
      <alignment horizontal="center" vertical="center"/>
    </xf>
    <xf numFmtId="49" fontId="10" fillId="3" borderId="25" xfId="1" applyNumberFormat="1" applyFont="1" applyFill="1" applyBorder="1" applyAlignment="1">
      <alignment horizontal="left" vertical="center"/>
    </xf>
    <xf numFmtId="49" fontId="10" fillId="2" borderId="25" xfId="1" applyNumberFormat="1" applyFont="1" applyFill="1" applyBorder="1" applyAlignment="1">
      <alignment horizontal="left" vertical="center"/>
    </xf>
    <xf numFmtId="49" fontId="19" fillId="5" borderId="29" xfId="2" applyNumberFormat="1" applyFont="1" applyFill="1" applyBorder="1" applyAlignment="1">
      <alignment horizontal="left" vertical="center"/>
    </xf>
    <xf numFmtId="49" fontId="12" fillId="5" borderId="30" xfId="2" applyNumberFormat="1" applyFont="1" applyFill="1" applyBorder="1" applyAlignment="1">
      <alignment horizontal="left" vertical="center"/>
    </xf>
    <xf numFmtId="49" fontId="12" fillId="5" borderId="31" xfId="2" applyNumberFormat="1" applyFont="1" applyFill="1" applyBorder="1" applyAlignment="1">
      <alignment horizontal="left" vertical="center"/>
    </xf>
    <xf numFmtId="165" fontId="12" fillId="5" borderId="32" xfId="4" applyNumberFormat="1" applyFont="1" applyFill="1" applyBorder="1" applyAlignment="1">
      <alignment vertical="center"/>
    </xf>
    <xf numFmtId="165" fontId="12" fillId="5" borderId="32" xfId="5" applyNumberFormat="1" applyFont="1" applyFill="1" applyBorder="1" applyAlignment="1">
      <alignment horizontal="center" vertical="center"/>
    </xf>
    <xf numFmtId="167" fontId="12" fillId="5" borderId="33" xfId="6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vertical="center"/>
    </xf>
    <xf numFmtId="49" fontId="12" fillId="2" borderId="34" xfId="2" applyNumberFormat="1" applyFont="1" applyFill="1" applyBorder="1" applyAlignment="1">
      <alignment horizontal="left" vertical="center"/>
    </xf>
    <xf numFmtId="49" fontId="12" fillId="2" borderId="35" xfId="1" applyNumberFormat="1" applyFont="1" applyFill="1" applyBorder="1" applyAlignment="1">
      <alignment horizontal="center" vertical="center"/>
    </xf>
    <xf numFmtId="49" fontId="12" fillId="2" borderId="35" xfId="1" applyNumberFormat="1" applyFont="1" applyFill="1" applyBorder="1" applyAlignment="1">
      <alignment horizontal="left" vertical="center"/>
    </xf>
    <xf numFmtId="49" fontId="12" fillId="2" borderId="35" xfId="1" applyNumberFormat="1" applyFont="1" applyFill="1" applyBorder="1" applyAlignment="1">
      <alignment vertical="center"/>
    </xf>
    <xf numFmtId="49" fontId="12" fillId="2" borderId="36" xfId="1" applyNumberFormat="1" applyFont="1" applyFill="1" applyBorder="1" applyAlignment="1">
      <alignment vertical="center"/>
    </xf>
    <xf numFmtId="165" fontId="12" fillId="2" borderId="37" xfId="4" applyNumberFormat="1" applyFont="1" applyFill="1" applyBorder="1" applyAlignment="1">
      <alignment vertical="center"/>
    </xf>
    <xf numFmtId="165" fontId="12" fillId="2" borderId="37" xfId="5" applyNumberFormat="1" applyFont="1" applyFill="1" applyBorder="1" applyAlignment="1">
      <alignment horizontal="center" vertical="center"/>
    </xf>
    <xf numFmtId="167" fontId="12" fillId="2" borderId="38" xfId="6" applyNumberFormat="1" applyFont="1" applyFill="1" applyBorder="1" applyAlignment="1">
      <alignment horizontal="right" vertical="center"/>
    </xf>
    <xf numFmtId="49" fontId="12" fillId="2" borderId="39" xfId="1" applyNumberFormat="1" applyFont="1" applyFill="1" applyBorder="1" applyAlignment="1">
      <alignment horizontal="center" vertical="center"/>
    </xf>
    <xf numFmtId="49" fontId="12" fillId="2" borderId="40" xfId="1" applyNumberFormat="1" applyFont="1" applyFill="1" applyBorder="1" applyAlignment="1">
      <alignment horizontal="center" vertical="center"/>
    </xf>
    <xf numFmtId="49" fontId="10" fillId="2" borderId="40" xfId="1" applyNumberFormat="1" applyFont="1" applyFill="1" applyBorder="1" applyAlignment="1">
      <alignment horizontal="center" vertical="center"/>
    </xf>
    <xf numFmtId="49" fontId="10" fillId="2" borderId="40" xfId="1" applyNumberFormat="1" applyFont="1" applyFill="1" applyBorder="1" applyAlignment="1">
      <alignment vertical="center"/>
    </xf>
    <xf numFmtId="49" fontId="10" fillId="2" borderId="41" xfId="1" applyNumberFormat="1" applyFont="1" applyFill="1" applyBorder="1" applyAlignment="1">
      <alignment vertical="center"/>
    </xf>
    <xf numFmtId="165" fontId="10" fillId="2" borderId="42" xfId="4" applyNumberFormat="1" applyFont="1" applyFill="1" applyBorder="1" applyAlignment="1">
      <alignment vertical="center"/>
    </xf>
    <xf numFmtId="165" fontId="10" fillId="2" borderId="42" xfId="5" applyNumberFormat="1" applyFont="1" applyFill="1" applyBorder="1" applyAlignment="1">
      <alignment horizontal="center" vertical="center"/>
    </xf>
    <xf numFmtId="167" fontId="12" fillId="2" borderId="43" xfId="6" applyNumberFormat="1" applyFont="1" applyFill="1" applyBorder="1" applyAlignment="1">
      <alignment horizontal="right" vertical="center"/>
    </xf>
    <xf numFmtId="49" fontId="12" fillId="2" borderId="0" xfId="1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vertical="center"/>
    </xf>
    <xf numFmtId="165" fontId="10" fillId="2" borderId="0" xfId="4" applyNumberFormat="1" applyFont="1" applyFill="1" applyAlignment="1">
      <alignment vertical="center"/>
    </xf>
    <xf numFmtId="165" fontId="12" fillId="2" borderId="0" xfId="1" applyNumberFormat="1" applyFont="1" applyFill="1" applyAlignment="1">
      <alignment vertical="center"/>
    </xf>
    <xf numFmtId="167" fontId="12" fillId="2" borderId="0" xfId="6" applyNumberFormat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8" fontId="10" fillId="2" borderId="0" xfId="4" applyNumberFormat="1" applyFont="1" applyFill="1"/>
    <xf numFmtId="49" fontId="10" fillId="2" borderId="0" xfId="1" applyNumberFormat="1" applyFont="1" applyFill="1"/>
  </cellXfs>
  <cellStyles count="7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Migliaia_Asl 6_Raccordo MONISANIT al 31 dicembre 2007 (v. FINALE del 30.05.2008) 2" xfId="5"/>
    <cellStyle name="Normale" xfId="0" builtinId="0"/>
    <cellStyle name="Normale_Asl 6_Raccordo MONISANIT al 31 dicembre 2007 (v. FINALE del 30.05.2008) 2" xfId="1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%20esercizio/2018/bilancio%202018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confronti"/>
      <sheetName val="Bive per cod mod CE"/>
      <sheetName val="aggregatore CE"/>
      <sheetName val="MOD sp Ministeriale"/>
      <sheetName val="MOD ce Ministeriale"/>
      <sheetName val="CE"/>
      <sheetName val="SP"/>
      <sheetName val="Stato Patrimoniale"/>
      <sheetName val="Conto Economico"/>
      <sheetName val="Schema Rediconto Finanziario"/>
      <sheetName val="Linee guida RF"/>
      <sheetName val="TBSP"/>
      <sheetName val="Foglio3"/>
      <sheetName val="TBCE"/>
      <sheetName val="CE alimentante"/>
      <sheetName val="SP alimentante"/>
      <sheetName val="consuntivo periodo anno preced"/>
      <sheetName val="Previsione periodo"/>
      <sheetName val="Saldi da COGE_aggiornare"/>
      <sheetName val="Scritture integrazione_aggiorna"/>
      <sheetName val="Personale_aggiornare"/>
      <sheetName val="Dettaglio integrazioni"/>
      <sheetName val="dettaglio riclassifiche"/>
      <sheetName val="Gestione personale dip_aggiorna"/>
      <sheetName val="118"/>
      <sheetName val="Tab A"/>
      <sheetName val="ALPI"/>
      <sheetName val="ammotamenti e sterilizz"/>
      <sheetName val="Fatture da ricevere beni"/>
      <sheetName val="Controllo Beni"/>
      <sheetName val="Sintesi"/>
      <sheetName val="Mod CE per invio"/>
      <sheetName val="SP per invio regione"/>
      <sheetName val="BV per invio regione"/>
      <sheetName val="Gestione Ordini "/>
      <sheetName val="Legenda"/>
      <sheetName val="Cons 2011"/>
      <sheetName val="Cons 2012"/>
      <sheetName val="Prev2013"/>
      <sheetName val="ALLEGATO 2.1 (SP)"/>
      <sheetName val="ALLEGATO 2.2 (CE)"/>
      <sheetName val="verifica conti beni"/>
      <sheetName val="cerca conti"/>
      <sheetName val="IV trim"/>
      <sheetName val="base x sp"/>
      <sheetName val="Foglio1"/>
      <sheetName val="SINTESI CE PER RELAZIONE DG"/>
      <sheetName val="SINTESI SP PER RELAZ.D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3">
          <cell r="I3">
            <v>153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C2" t="str">
            <v>CODICE</v>
          </cell>
        </row>
      </sheetData>
      <sheetData sheetId="179">
        <row r="1">
          <cell r="A1" t="str">
            <v>Avellino</v>
          </cell>
        </row>
      </sheetData>
      <sheetData sheetId="180">
        <row r="2">
          <cell r="C2" t="str">
            <v>CODICE</v>
          </cell>
        </row>
      </sheetData>
      <sheetData sheetId="181">
        <row r="1">
          <cell r="A1" t="str">
            <v>Avellino</v>
          </cell>
        </row>
      </sheetData>
      <sheetData sheetId="182">
        <row r="2">
          <cell r="A2" t="str">
            <v>Abitazioni di tipo signorile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7">
          <cell r="L7">
            <v>4.3999999999999997E-2</v>
          </cell>
        </row>
      </sheetData>
      <sheetData sheetId="221">
        <row r="4">
          <cell r="A4">
            <v>201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8">
          <cell r="C8">
            <v>1500000000</v>
          </cell>
        </row>
      </sheetData>
      <sheetData sheetId="632">
        <row r="5">
          <cell r="B5">
            <v>4565677.4227499999</v>
          </cell>
        </row>
      </sheetData>
      <sheetData sheetId="633">
        <row r="21">
          <cell r="I21" t="str">
            <v>160-101</v>
          </cell>
        </row>
      </sheetData>
      <sheetData sheetId="634">
        <row r="1">
          <cell r="A1" t="str">
            <v>Avellino</v>
          </cell>
        </row>
      </sheetData>
      <sheetData sheetId="635">
        <row r="3">
          <cell r="I3">
            <v>153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4">
          <cell r="E4">
            <v>292575000</v>
          </cell>
        </row>
      </sheetData>
      <sheetData sheetId="688">
        <row r="6">
          <cell r="D6">
            <v>2.6000000000000002E-2</v>
          </cell>
        </row>
      </sheetData>
      <sheetData sheetId="689">
        <row r="12">
          <cell r="J12">
            <v>3092</v>
          </cell>
        </row>
      </sheetData>
      <sheetData sheetId="690">
        <row r="2">
          <cell r="C2" t="str">
            <v>CODICE</v>
          </cell>
        </row>
      </sheetData>
      <sheetData sheetId="691" refreshError="1"/>
      <sheetData sheetId="692">
        <row r="6">
          <cell r="D6">
            <v>2.6000000000000002E-2</v>
          </cell>
        </row>
      </sheetData>
      <sheetData sheetId="693">
        <row r="7">
          <cell r="L7">
            <v>4.3999999999999997E-2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3">
          <cell r="I3">
            <v>153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3">
          <cell r="I3">
            <v>153</v>
          </cell>
        </row>
      </sheetData>
      <sheetData sheetId="710">
        <row r="2">
          <cell r="C2" t="str">
            <v>CODICE</v>
          </cell>
        </row>
      </sheetData>
      <sheetData sheetId="711">
        <row r="3">
          <cell r="I3">
            <v>153</v>
          </cell>
        </row>
      </sheetData>
      <sheetData sheetId="712">
        <row r="3">
          <cell r="I3">
            <v>153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4">
          <cell r="E4">
            <v>292575000</v>
          </cell>
        </row>
      </sheetData>
      <sheetData sheetId="754" refreshError="1"/>
      <sheetData sheetId="755">
        <row r="12">
          <cell r="J12">
            <v>3092</v>
          </cell>
        </row>
      </sheetData>
      <sheetData sheetId="756">
        <row r="3">
          <cell r="I3">
            <v>153</v>
          </cell>
        </row>
      </sheetData>
      <sheetData sheetId="757">
        <row r="5">
          <cell r="B5">
            <v>4565677.4227499999</v>
          </cell>
        </row>
      </sheetData>
      <sheetData sheetId="758">
        <row r="7">
          <cell r="L7">
            <v>4.3999999999999997E-2</v>
          </cell>
        </row>
      </sheetData>
      <sheetData sheetId="759">
        <row r="7">
          <cell r="L7">
            <v>4.3999999999999997E-2</v>
          </cell>
        </row>
      </sheetData>
      <sheetData sheetId="760">
        <row r="2">
          <cell r="C2" t="str">
            <v>CODICE</v>
          </cell>
        </row>
      </sheetData>
      <sheetData sheetId="761">
        <row r="7">
          <cell r="L7">
            <v>4.3999999999999997E-2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32">
          <cell r="D132">
            <v>24124697081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/>
      <sheetData sheetId="827"/>
      <sheetData sheetId="828">
        <row r="16">
          <cell r="I16">
            <v>4.3856996891980859E-2</v>
          </cell>
        </row>
      </sheetData>
      <sheetData sheetId="829"/>
      <sheetData sheetId="830">
        <row r="2">
          <cell r="C2" t="str">
            <v>CODICE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87"/>
  <sheetViews>
    <sheetView showGridLines="0" tabSelected="1" zoomScale="66" zoomScaleNormal="66" zoomScaleSheetLayoutView="75" workbookViewId="0">
      <selection sqref="A1:J119"/>
    </sheetView>
  </sheetViews>
  <sheetFormatPr defaultColWidth="10.44140625" defaultRowHeight="15.6" x14ac:dyDescent="0.3"/>
  <cols>
    <col min="1" max="1" width="4" style="150" customWidth="1"/>
    <col min="2" max="2" width="4.5546875" style="150" customWidth="1"/>
    <col min="3" max="3" width="2.5546875" style="150" customWidth="1"/>
    <col min="4" max="5" width="4" style="150" customWidth="1"/>
    <col min="6" max="6" width="93" style="13" customWidth="1"/>
    <col min="7" max="8" width="20.5546875" style="13" customWidth="1"/>
    <col min="9" max="9" width="18.33203125" style="13" customWidth="1"/>
    <col min="10" max="10" width="13.33203125" style="13" customWidth="1"/>
    <col min="11" max="11" width="10.44140625" style="13" customWidth="1"/>
    <col min="12" max="12" width="15.5546875" style="13" customWidth="1"/>
    <col min="13" max="256" width="10.44140625" style="13"/>
    <col min="257" max="257" width="4" style="13" customWidth="1"/>
    <col min="258" max="258" width="4.5546875" style="13" customWidth="1"/>
    <col min="259" max="259" width="1.6640625" style="13" customWidth="1"/>
    <col min="260" max="260" width="4" style="13" customWidth="1"/>
    <col min="261" max="261" width="53" style="13" customWidth="1"/>
    <col min="262" max="262" width="0" style="13" hidden="1" customWidth="1"/>
    <col min="263" max="264" width="21.44140625" style="13" customWidth="1"/>
    <col min="265" max="265" width="18.5546875" style="13" customWidth="1"/>
    <col min="266" max="266" width="13.33203125" style="13" customWidth="1"/>
    <col min="267" max="267" width="10.44140625" style="13" customWidth="1"/>
    <col min="268" max="268" width="15.5546875" style="13" customWidth="1"/>
    <col min="269" max="512" width="10.44140625" style="13"/>
    <col min="513" max="513" width="4" style="13" customWidth="1"/>
    <col min="514" max="514" width="4.5546875" style="13" customWidth="1"/>
    <col min="515" max="515" width="1.6640625" style="13" customWidth="1"/>
    <col min="516" max="516" width="4" style="13" customWidth="1"/>
    <col min="517" max="517" width="53" style="13" customWidth="1"/>
    <col min="518" max="518" width="0" style="13" hidden="1" customWidth="1"/>
    <col min="519" max="520" width="21.44140625" style="13" customWidth="1"/>
    <col min="521" max="521" width="18.5546875" style="13" customWidth="1"/>
    <col min="522" max="522" width="13.33203125" style="13" customWidth="1"/>
    <col min="523" max="523" width="10.44140625" style="13" customWidth="1"/>
    <col min="524" max="524" width="15.5546875" style="13" customWidth="1"/>
    <col min="525" max="768" width="10.44140625" style="13"/>
    <col min="769" max="769" width="4" style="13" customWidth="1"/>
    <col min="770" max="770" width="4.5546875" style="13" customWidth="1"/>
    <col min="771" max="771" width="1.6640625" style="13" customWidth="1"/>
    <col min="772" max="772" width="4" style="13" customWidth="1"/>
    <col min="773" max="773" width="53" style="13" customWidth="1"/>
    <col min="774" max="774" width="0" style="13" hidden="1" customWidth="1"/>
    <col min="775" max="776" width="21.44140625" style="13" customWidth="1"/>
    <col min="777" max="777" width="18.5546875" style="13" customWidth="1"/>
    <col min="778" max="778" width="13.33203125" style="13" customWidth="1"/>
    <col min="779" max="779" width="10.44140625" style="13" customWidth="1"/>
    <col min="780" max="780" width="15.5546875" style="13" customWidth="1"/>
    <col min="781" max="1024" width="10.44140625" style="13"/>
    <col min="1025" max="1025" width="4" style="13" customWidth="1"/>
    <col min="1026" max="1026" width="4.5546875" style="13" customWidth="1"/>
    <col min="1027" max="1027" width="1.6640625" style="13" customWidth="1"/>
    <col min="1028" max="1028" width="4" style="13" customWidth="1"/>
    <col min="1029" max="1029" width="53" style="13" customWidth="1"/>
    <col min="1030" max="1030" width="0" style="13" hidden="1" customWidth="1"/>
    <col min="1031" max="1032" width="21.44140625" style="13" customWidth="1"/>
    <col min="1033" max="1033" width="18.5546875" style="13" customWidth="1"/>
    <col min="1034" max="1034" width="13.33203125" style="13" customWidth="1"/>
    <col min="1035" max="1035" width="10.44140625" style="13" customWidth="1"/>
    <col min="1036" max="1036" width="15.5546875" style="13" customWidth="1"/>
    <col min="1037" max="1280" width="10.44140625" style="13"/>
    <col min="1281" max="1281" width="4" style="13" customWidth="1"/>
    <col min="1282" max="1282" width="4.5546875" style="13" customWidth="1"/>
    <col min="1283" max="1283" width="1.6640625" style="13" customWidth="1"/>
    <col min="1284" max="1284" width="4" style="13" customWidth="1"/>
    <col min="1285" max="1285" width="53" style="13" customWidth="1"/>
    <col min="1286" max="1286" width="0" style="13" hidden="1" customWidth="1"/>
    <col min="1287" max="1288" width="21.44140625" style="13" customWidth="1"/>
    <col min="1289" max="1289" width="18.5546875" style="13" customWidth="1"/>
    <col min="1290" max="1290" width="13.33203125" style="13" customWidth="1"/>
    <col min="1291" max="1291" width="10.44140625" style="13" customWidth="1"/>
    <col min="1292" max="1292" width="15.5546875" style="13" customWidth="1"/>
    <col min="1293" max="1536" width="10.44140625" style="13"/>
    <col min="1537" max="1537" width="4" style="13" customWidth="1"/>
    <col min="1538" max="1538" width="4.5546875" style="13" customWidth="1"/>
    <col min="1539" max="1539" width="1.6640625" style="13" customWidth="1"/>
    <col min="1540" max="1540" width="4" style="13" customWidth="1"/>
    <col min="1541" max="1541" width="53" style="13" customWidth="1"/>
    <col min="1542" max="1542" width="0" style="13" hidden="1" customWidth="1"/>
    <col min="1543" max="1544" width="21.44140625" style="13" customWidth="1"/>
    <col min="1545" max="1545" width="18.5546875" style="13" customWidth="1"/>
    <col min="1546" max="1546" width="13.33203125" style="13" customWidth="1"/>
    <col min="1547" max="1547" width="10.44140625" style="13" customWidth="1"/>
    <col min="1548" max="1548" width="15.5546875" style="13" customWidth="1"/>
    <col min="1549" max="1792" width="10.44140625" style="13"/>
    <col min="1793" max="1793" width="4" style="13" customWidth="1"/>
    <col min="1794" max="1794" width="4.5546875" style="13" customWidth="1"/>
    <col min="1795" max="1795" width="1.6640625" style="13" customWidth="1"/>
    <col min="1796" max="1796" width="4" style="13" customWidth="1"/>
    <col min="1797" max="1797" width="53" style="13" customWidth="1"/>
    <col min="1798" max="1798" width="0" style="13" hidden="1" customWidth="1"/>
    <col min="1799" max="1800" width="21.44140625" style="13" customWidth="1"/>
    <col min="1801" max="1801" width="18.5546875" style="13" customWidth="1"/>
    <col min="1802" max="1802" width="13.33203125" style="13" customWidth="1"/>
    <col min="1803" max="1803" width="10.44140625" style="13" customWidth="1"/>
    <col min="1804" max="1804" width="15.5546875" style="13" customWidth="1"/>
    <col min="1805" max="2048" width="10.44140625" style="13"/>
    <col min="2049" max="2049" width="4" style="13" customWidth="1"/>
    <col min="2050" max="2050" width="4.5546875" style="13" customWidth="1"/>
    <col min="2051" max="2051" width="1.6640625" style="13" customWidth="1"/>
    <col min="2052" max="2052" width="4" style="13" customWidth="1"/>
    <col min="2053" max="2053" width="53" style="13" customWidth="1"/>
    <col min="2054" max="2054" width="0" style="13" hidden="1" customWidth="1"/>
    <col min="2055" max="2056" width="21.44140625" style="13" customWidth="1"/>
    <col min="2057" max="2057" width="18.5546875" style="13" customWidth="1"/>
    <col min="2058" max="2058" width="13.33203125" style="13" customWidth="1"/>
    <col min="2059" max="2059" width="10.44140625" style="13" customWidth="1"/>
    <col min="2060" max="2060" width="15.5546875" style="13" customWidth="1"/>
    <col min="2061" max="2304" width="10.44140625" style="13"/>
    <col min="2305" max="2305" width="4" style="13" customWidth="1"/>
    <col min="2306" max="2306" width="4.5546875" style="13" customWidth="1"/>
    <col min="2307" max="2307" width="1.6640625" style="13" customWidth="1"/>
    <col min="2308" max="2308" width="4" style="13" customWidth="1"/>
    <col min="2309" max="2309" width="53" style="13" customWidth="1"/>
    <col min="2310" max="2310" width="0" style="13" hidden="1" customWidth="1"/>
    <col min="2311" max="2312" width="21.44140625" style="13" customWidth="1"/>
    <col min="2313" max="2313" width="18.5546875" style="13" customWidth="1"/>
    <col min="2314" max="2314" width="13.33203125" style="13" customWidth="1"/>
    <col min="2315" max="2315" width="10.44140625" style="13" customWidth="1"/>
    <col min="2316" max="2316" width="15.5546875" style="13" customWidth="1"/>
    <col min="2317" max="2560" width="10.44140625" style="13"/>
    <col min="2561" max="2561" width="4" style="13" customWidth="1"/>
    <col min="2562" max="2562" width="4.5546875" style="13" customWidth="1"/>
    <col min="2563" max="2563" width="1.6640625" style="13" customWidth="1"/>
    <col min="2564" max="2564" width="4" style="13" customWidth="1"/>
    <col min="2565" max="2565" width="53" style="13" customWidth="1"/>
    <col min="2566" max="2566" width="0" style="13" hidden="1" customWidth="1"/>
    <col min="2567" max="2568" width="21.44140625" style="13" customWidth="1"/>
    <col min="2569" max="2569" width="18.5546875" style="13" customWidth="1"/>
    <col min="2570" max="2570" width="13.33203125" style="13" customWidth="1"/>
    <col min="2571" max="2571" width="10.44140625" style="13" customWidth="1"/>
    <col min="2572" max="2572" width="15.5546875" style="13" customWidth="1"/>
    <col min="2573" max="2816" width="10.44140625" style="13"/>
    <col min="2817" max="2817" width="4" style="13" customWidth="1"/>
    <col min="2818" max="2818" width="4.5546875" style="13" customWidth="1"/>
    <col min="2819" max="2819" width="1.6640625" style="13" customWidth="1"/>
    <col min="2820" max="2820" width="4" style="13" customWidth="1"/>
    <col min="2821" max="2821" width="53" style="13" customWidth="1"/>
    <col min="2822" max="2822" width="0" style="13" hidden="1" customWidth="1"/>
    <col min="2823" max="2824" width="21.44140625" style="13" customWidth="1"/>
    <col min="2825" max="2825" width="18.5546875" style="13" customWidth="1"/>
    <col min="2826" max="2826" width="13.33203125" style="13" customWidth="1"/>
    <col min="2827" max="2827" width="10.44140625" style="13" customWidth="1"/>
    <col min="2828" max="2828" width="15.5546875" style="13" customWidth="1"/>
    <col min="2829" max="3072" width="10.44140625" style="13"/>
    <col min="3073" max="3073" width="4" style="13" customWidth="1"/>
    <col min="3074" max="3074" width="4.5546875" style="13" customWidth="1"/>
    <col min="3075" max="3075" width="1.6640625" style="13" customWidth="1"/>
    <col min="3076" max="3076" width="4" style="13" customWidth="1"/>
    <col min="3077" max="3077" width="53" style="13" customWidth="1"/>
    <col min="3078" max="3078" width="0" style="13" hidden="1" customWidth="1"/>
    <col min="3079" max="3080" width="21.44140625" style="13" customWidth="1"/>
    <col min="3081" max="3081" width="18.5546875" style="13" customWidth="1"/>
    <col min="3082" max="3082" width="13.33203125" style="13" customWidth="1"/>
    <col min="3083" max="3083" width="10.44140625" style="13" customWidth="1"/>
    <col min="3084" max="3084" width="15.5546875" style="13" customWidth="1"/>
    <col min="3085" max="3328" width="10.44140625" style="13"/>
    <col min="3329" max="3329" width="4" style="13" customWidth="1"/>
    <col min="3330" max="3330" width="4.5546875" style="13" customWidth="1"/>
    <col min="3331" max="3331" width="1.6640625" style="13" customWidth="1"/>
    <col min="3332" max="3332" width="4" style="13" customWidth="1"/>
    <col min="3333" max="3333" width="53" style="13" customWidth="1"/>
    <col min="3334" max="3334" width="0" style="13" hidden="1" customWidth="1"/>
    <col min="3335" max="3336" width="21.44140625" style="13" customWidth="1"/>
    <col min="3337" max="3337" width="18.5546875" style="13" customWidth="1"/>
    <col min="3338" max="3338" width="13.33203125" style="13" customWidth="1"/>
    <col min="3339" max="3339" width="10.44140625" style="13" customWidth="1"/>
    <col min="3340" max="3340" width="15.5546875" style="13" customWidth="1"/>
    <col min="3341" max="3584" width="10.44140625" style="13"/>
    <col min="3585" max="3585" width="4" style="13" customWidth="1"/>
    <col min="3586" max="3586" width="4.5546875" style="13" customWidth="1"/>
    <col min="3587" max="3587" width="1.6640625" style="13" customWidth="1"/>
    <col min="3588" max="3588" width="4" style="13" customWidth="1"/>
    <col min="3589" max="3589" width="53" style="13" customWidth="1"/>
    <col min="3590" max="3590" width="0" style="13" hidden="1" customWidth="1"/>
    <col min="3591" max="3592" width="21.44140625" style="13" customWidth="1"/>
    <col min="3593" max="3593" width="18.5546875" style="13" customWidth="1"/>
    <col min="3594" max="3594" width="13.33203125" style="13" customWidth="1"/>
    <col min="3595" max="3595" width="10.44140625" style="13" customWidth="1"/>
    <col min="3596" max="3596" width="15.5546875" style="13" customWidth="1"/>
    <col min="3597" max="3840" width="10.44140625" style="13"/>
    <col min="3841" max="3841" width="4" style="13" customWidth="1"/>
    <col min="3842" max="3842" width="4.5546875" style="13" customWidth="1"/>
    <col min="3843" max="3843" width="1.6640625" style="13" customWidth="1"/>
    <col min="3844" max="3844" width="4" style="13" customWidth="1"/>
    <col min="3845" max="3845" width="53" style="13" customWidth="1"/>
    <col min="3846" max="3846" width="0" style="13" hidden="1" customWidth="1"/>
    <col min="3847" max="3848" width="21.44140625" style="13" customWidth="1"/>
    <col min="3849" max="3849" width="18.5546875" style="13" customWidth="1"/>
    <col min="3850" max="3850" width="13.33203125" style="13" customWidth="1"/>
    <col min="3851" max="3851" width="10.44140625" style="13" customWidth="1"/>
    <col min="3852" max="3852" width="15.5546875" style="13" customWidth="1"/>
    <col min="3853" max="4096" width="10.44140625" style="13"/>
    <col min="4097" max="4097" width="4" style="13" customWidth="1"/>
    <col min="4098" max="4098" width="4.5546875" style="13" customWidth="1"/>
    <col min="4099" max="4099" width="1.6640625" style="13" customWidth="1"/>
    <col min="4100" max="4100" width="4" style="13" customWidth="1"/>
    <col min="4101" max="4101" width="53" style="13" customWidth="1"/>
    <col min="4102" max="4102" width="0" style="13" hidden="1" customWidth="1"/>
    <col min="4103" max="4104" width="21.44140625" style="13" customWidth="1"/>
    <col min="4105" max="4105" width="18.5546875" style="13" customWidth="1"/>
    <col min="4106" max="4106" width="13.33203125" style="13" customWidth="1"/>
    <col min="4107" max="4107" width="10.44140625" style="13" customWidth="1"/>
    <col min="4108" max="4108" width="15.5546875" style="13" customWidth="1"/>
    <col min="4109" max="4352" width="10.44140625" style="13"/>
    <col min="4353" max="4353" width="4" style="13" customWidth="1"/>
    <col min="4354" max="4354" width="4.5546875" style="13" customWidth="1"/>
    <col min="4355" max="4355" width="1.6640625" style="13" customWidth="1"/>
    <col min="4356" max="4356" width="4" style="13" customWidth="1"/>
    <col min="4357" max="4357" width="53" style="13" customWidth="1"/>
    <col min="4358" max="4358" width="0" style="13" hidden="1" customWidth="1"/>
    <col min="4359" max="4360" width="21.44140625" style="13" customWidth="1"/>
    <col min="4361" max="4361" width="18.5546875" style="13" customWidth="1"/>
    <col min="4362" max="4362" width="13.33203125" style="13" customWidth="1"/>
    <col min="4363" max="4363" width="10.44140625" style="13" customWidth="1"/>
    <col min="4364" max="4364" width="15.5546875" style="13" customWidth="1"/>
    <col min="4365" max="4608" width="10.44140625" style="13"/>
    <col min="4609" max="4609" width="4" style="13" customWidth="1"/>
    <col min="4610" max="4610" width="4.5546875" style="13" customWidth="1"/>
    <col min="4611" max="4611" width="1.6640625" style="13" customWidth="1"/>
    <col min="4612" max="4612" width="4" style="13" customWidth="1"/>
    <col min="4613" max="4613" width="53" style="13" customWidth="1"/>
    <col min="4614" max="4614" width="0" style="13" hidden="1" customWidth="1"/>
    <col min="4615" max="4616" width="21.44140625" style="13" customWidth="1"/>
    <col min="4617" max="4617" width="18.5546875" style="13" customWidth="1"/>
    <col min="4618" max="4618" width="13.33203125" style="13" customWidth="1"/>
    <col min="4619" max="4619" width="10.44140625" style="13" customWidth="1"/>
    <col min="4620" max="4620" width="15.5546875" style="13" customWidth="1"/>
    <col min="4621" max="4864" width="10.44140625" style="13"/>
    <col min="4865" max="4865" width="4" style="13" customWidth="1"/>
    <col min="4866" max="4866" width="4.5546875" style="13" customWidth="1"/>
    <col min="4867" max="4867" width="1.6640625" style="13" customWidth="1"/>
    <col min="4868" max="4868" width="4" style="13" customWidth="1"/>
    <col min="4869" max="4869" width="53" style="13" customWidth="1"/>
    <col min="4870" max="4870" width="0" style="13" hidden="1" customWidth="1"/>
    <col min="4871" max="4872" width="21.44140625" style="13" customWidth="1"/>
    <col min="4873" max="4873" width="18.5546875" style="13" customWidth="1"/>
    <col min="4874" max="4874" width="13.33203125" style="13" customWidth="1"/>
    <col min="4875" max="4875" width="10.44140625" style="13" customWidth="1"/>
    <col min="4876" max="4876" width="15.5546875" style="13" customWidth="1"/>
    <col min="4877" max="5120" width="10.44140625" style="13"/>
    <col min="5121" max="5121" width="4" style="13" customWidth="1"/>
    <col min="5122" max="5122" width="4.5546875" style="13" customWidth="1"/>
    <col min="5123" max="5123" width="1.6640625" style="13" customWidth="1"/>
    <col min="5124" max="5124" width="4" style="13" customWidth="1"/>
    <col min="5125" max="5125" width="53" style="13" customWidth="1"/>
    <col min="5126" max="5126" width="0" style="13" hidden="1" customWidth="1"/>
    <col min="5127" max="5128" width="21.44140625" style="13" customWidth="1"/>
    <col min="5129" max="5129" width="18.5546875" style="13" customWidth="1"/>
    <col min="5130" max="5130" width="13.33203125" style="13" customWidth="1"/>
    <col min="5131" max="5131" width="10.44140625" style="13" customWidth="1"/>
    <col min="5132" max="5132" width="15.5546875" style="13" customWidth="1"/>
    <col min="5133" max="5376" width="10.44140625" style="13"/>
    <col min="5377" max="5377" width="4" style="13" customWidth="1"/>
    <col min="5378" max="5378" width="4.5546875" style="13" customWidth="1"/>
    <col min="5379" max="5379" width="1.6640625" style="13" customWidth="1"/>
    <col min="5380" max="5380" width="4" style="13" customWidth="1"/>
    <col min="5381" max="5381" width="53" style="13" customWidth="1"/>
    <col min="5382" max="5382" width="0" style="13" hidden="1" customWidth="1"/>
    <col min="5383" max="5384" width="21.44140625" style="13" customWidth="1"/>
    <col min="5385" max="5385" width="18.5546875" style="13" customWidth="1"/>
    <col min="5386" max="5386" width="13.33203125" style="13" customWidth="1"/>
    <col min="5387" max="5387" width="10.44140625" style="13" customWidth="1"/>
    <col min="5388" max="5388" width="15.5546875" style="13" customWidth="1"/>
    <col min="5389" max="5632" width="10.44140625" style="13"/>
    <col min="5633" max="5633" width="4" style="13" customWidth="1"/>
    <col min="5634" max="5634" width="4.5546875" style="13" customWidth="1"/>
    <col min="5635" max="5635" width="1.6640625" style="13" customWidth="1"/>
    <col min="5636" max="5636" width="4" style="13" customWidth="1"/>
    <col min="5637" max="5637" width="53" style="13" customWidth="1"/>
    <col min="5638" max="5638" width="0" style="13" hidden="1" customWidth="1"/>
    <col min="5639" max="5640" width="21.44140625" style="13" customWidth="1"/>
    <col min="5641" max="5641" width="18.5546875" style="13" customWidth="1"/>
    <col min="5642" max="5642" width="13.33203125" style="13" customWidth="1"/>
    <col min="5643" max="5643" width="10.44140625" style="13" customWidth="1"/>
    <col min="5644" max="5644" width="15.5546875" style="13" customWidth="1"/>
    <col min="5645" max="5888" width="10.44140625" style="13"/>
    <col min="5889" max="5889" width="4" style="13" customWidth="1"/>
    <col min="5890" max="5890" width="4.5546875" style="13" customWidth="1"/>
    <col min="5891" max="5891" width="1.6640625" style="13" customWidth="1"/>
    <col min="5892" max="5892" width="4" style="13" customWidth="1"/>
    <col min="5893" max="5893" width="53" style="13" customWidth="1"/>
    <col min="5894" max="5894" width="0" style="13" hidden="1" customWidth="1"/>
    <col min="5895" max="5896" width="21.44140625" style="13" customWidth="1"/>
    <col min="5897" max="5897" width="18.5546875" style="13" customWidth="1"/>
    <col min="5898" max="5898" width="13.33203125" style="13" customWidth="1"/>
    <col min="5899" max="5899" width="10.44140625" style="13" customWidth="1"/>
    <col min="5900" max="5900" width="15.5546875" style="13" customWidth="1"/>
    <col min="5901" max="6144" width="10.44140625" style="13"/>
    <col min="6145" max="6145" width="4" style="13" customWidth="1"/>
    <col min="6146" max="6146" width="4.5546875" style="13" customWidth="1"/>
    <col min="6147" max="6147" width="1.6640625" style="13" customWidth="1"/>
    <col min="6148" max="6148" width="4" style="13" customWidth="1"/>
    <col min="6149" max="6149" width="53" style="13" customWidth="1"/>
    <col min="6150" max="6150" width="0" style="13" hidden="1" customWidth="1"/>
    <col min="6151" max="6152" width="21.44140625" style="13" customWidth="1"/>
    <col min="6153" max="6153" width="18.5546875" style="13" customWidth="1"/>
    <col min="6154" max="6154" width="13.33203125" style="13" customWidth="1"/>
    <col min="6155" max="6155" width="10.44140625" style="13" customWidth="1"/>
    <col min="6156" max="6156" width="15.5546875" style="13" customWidth="1"/>
    <col min="6157" max="6400" width="10.44140625" style="13"/>
    <col min="6401" max="6401" width="4" style="13" customWidth="1"/>
    <col min="6402" max="6402" width="4.5546875" style="13" customWidth="1"/>
    <col min="6403" max="6403" width="1.6640625" style="13" customWidth="1"/>
    <col min="6404" max="6404" width="4" style="13" customWidth="1"/>
    <col min="6405" max="6405" width="53" style="13" customWidth="1"/>
    <col min="6406" max="6406" width="0" style="13" hidden="1" customWidth="1"/>
    <col min="6407" max="6408" width="21.44140625" style="13" customWidth="1"/>
    <col min="6409" max="6409" width="18.5546875" style="13" customWidth="1"/>
    <col min="6410" max="6410" width="13.33203125" style="13" customWidth="1"/>
    <col min="6411" max="6411" width="10.44140625" style="13" customWidth="1"/>
    <col min="6412" max="6412" width="15.5546875" style="13" customWidth="1"/>
    <col min="6413" max="6656" width="10.44140625" style="13"/>
    <col min="6657" max="6657" width="4" style="13" customWidth="1"/>
    <col min="6658" max="6658" width="4.5546875" style="13" customWidth="1"/>
    <col min="6659" max="6659" width="1.6640625" style="13" customWidth="1"/>
    <col min="6660" max="6660" width="4" style="13" customWidth="1"/>
    <col min="6661" max="6661" width="53" style="13" customWidth="1"/>
    <col min="6662" max="6662" width="0" style="13" hidden="1" customWidth="1"/>
    <col min="6663" max="6664" width="21.44140625" style="13" customWidth="1"/>
    <col min="6665" max="6665" width="18.5546875" style="13" customWidth="1"/>
    <col min="6666" max="6666" width="13.33203125" style="13" customWidth="1"/>
    <col min="6667" max="6667" width="10.44140625" style="13" customWidth="1"/>
    <col min="6668" max="6668" width="15.5546875" style="13" customWidth="1"/>
    <col min="6669" max="6912" width="10.44140625" style="13"/>
    <col min="6913" max="6913" width="4" style="13" customWidth="1"/>
    <col min="6914" max="6914" width="4.5546875" style="13" customWidth="1"/>
    <col min="6915" max="6915" width="1.6640625" style="13" customWidth="1"/>
    <col min="6916" max="6916" width="4" style="13" customWidth="1"/>
    <col min="6917" max="6917" width="53" style="13" customWidth="1"/>
    <col min="6918" max="6918" width="0" style="13" hidden="1" customWidth="1"/>
    <col min="6919" max="6920" width="21.44140625" style="13" customWidth="1"/>
    <col min="6921" max="6921" width="18.5546875" style="13" customWidth="1"/>
    <col min="6922" max="6922" width="13.33203125" style="13" customWidth="1"/>
    <col min="6923" max="6923" width="10.44140625" style="13" customWidth="1"/>
    <col min="6924" max="6924" width="15.5546875" style="13" customWidth="1"/>
    <col min="6925" max="7168" width="10.44140625" style="13"/>
    <col min="7169" max="7169" width="4" style="13" customWidth="1"/>
    <col min="7170" max="7170" width="4.5546875" style="13" customWidth="1"/>
    <col min="7171" max="7171" width="1.6640625" style="13" customWidth="1"/>
    <col min="7172" max="7172" width="4" style="13" customWidth="1"/>
    <col min="7173" max="7173" width="53" style="13" customWidth="1"/>
    <col min="7174" max="7174" width="0" style="13" hidden="1" customWidth="1"/>
    <col min="7175" max="7176" width="21.44140625" style="13" customWidth="1"/>
    <col min="7177" max="7177" width="18.5546875" style="13" customWidth="1"/>
    <col min="7178" max="7178" width="13.33203125" style="13" customWidth="1"/>
    <col min="7179" max="7179" width="10.44140625" style="13" customWidth="1"/>
    <col min="7180" max="7180" width="15.5546875" style="13" customWidth="1"/>
    <col min="7181" max="7424" width="10.44140625" style="13"/>
    <col min="7425" max="7425" width="4" style="13" customWidth="1"/>
    <col min="7426" max="7426" width="4.5546875" style="13" customWidth="1"/>
    <col min="7427" max="7427" width="1.6640625" style="13" customWidth="1"/>
    <col min="7428" max="7428" width="4" style="13" customWidth="1"/>
    <col min="7429" max="7429" width="53" style="13" customWidth="1"/>
    <col min="7430" max="7430" width="0" style="13" hidden="1" customWidth="1"/>
    <col min="7431" max="7432" width="21.44140625" style="13" customWidth="1"/>
    <col min="7433" max="7433" width="18.5546875" style="13" customWidth="1"/>
    <col min="7434" max="7434" width="13.33203125" style="13" customWidth="1"/>
    <col min="7435" max="7435" width="10.44140625" style="13" customWidth="1"/>
    <col min="7436" max="7436" width="15.5546875" style="13" customWidth="1"/>
    <col min="7437" max="7680" width="10.44140625" style="13"/>
    <col min="7681" max="7681" width="4" style="13" customWidth="1"/>
    <col min="7682" max="7682" width="4.5546875" style="13" customWidth="1"/>
    <col min="7683" max="7683" width="1.6640625" style="13" customWidth="1"/>
    <col min="7684" max="7684" width="4" style="13" customWidth="1"/>
    <col min="7685" max="7685" width="53" style="13" customWidth="1"/>
    <col min="7686" max="7686" width="0" style="13" hidden="1" customWidth="1"/>
    <col min="7687" max="7688" width="21.44140625" style="13" customWidth="1"/>
    <col min="7689" max="7689" width="18.5546875" style="13" customWidth="1"/>
    <col min="7690" max="7690" width="13.33203125" style="13" customWidth="1"/>
    <col min="7691" max="7691" width="10.44140625" style="13" customWidth="1"/>
    <col min="7692" max="7692" width="15.5546875" style="13" customWidth="1"/>
    <col min="7693" max="7936" width="10.44140625" style="13"/>
    <col min="7937" max="7937" width="4" style="13" customWidth="1"/>
    <col min="7938" max="7938" width="4.5546875" style="13" customWidth="1"/>
    <col min="7939" max="7939" width="1.6640625" style="13" customWidth="1"/>
    <col min="7940" max="7940" width="4" style="13" customWidth="1"/>
    <col min="7941" max="7941" width="53" style="13" customWidth="1"/>
    <col min="7942" max="7942" width="0" style="13" hidden="1" customWidth="1"/>
    <col min="7943" max="7944" width="21.44140625" style="13" customWidth="1"/>
    <col min="7945" max="7945" width="18.5546875" style="13" customWidth="1"/>
    <col min="7946" max="7946" width="13.33203125" style="13" customWidth="1"/>
    <col min="7947" max="7947" width="10.44140625" style="13" customWidth="1"/>
    <col min="7948" max="7948" width="15.5546875" style="13" customWidth="1"/>
    <col min="7949" max="8192" width="10.44140625" style="13"/>
    <col min="8193" max="8193" width="4" style="13" customWidth="1"/>
    <col min="8194" max="8194" width="4.5546875" style="13" customWidth="1"/>
    <col min="8195" max="8195" width="1.6640625" style="13" customWidth="1"/>
    <col min="8196" max="8196" width="4" style="13" customWidth="1"/>
    <col min="8197" max="8197" width="53" style="13" customWidth="1"/>
    <col min="8198" max="8198" width="0" style="13" hidden="1" customWidth="1"/>
    <col min="8199" max="8200" width="21.44140625" style="13" customWidth="1"/>
    <col min="8201" max="8201" width="18.5546875" style="13" customWidth="1"/>
    <col min="8202" max="8202" width="13.33203125" style="13" customWidth="1"/>
    <col min="8203" max="8203" width="10.44140625" style="13" customWidth="1"/>
    <col min="8204" max="8204" width="15.5546875" style="13" customWidth="1"/>
    <col min="8205" max="8448" width="10.44140625" style="13"/>
    <col min="8449" max="8449" width="4" style="13" customWidth="1"/>
    <col min="8450" max="8450" width="4.5546875" style="13" customWidth="1"/>
    <col min="8451" max="8451" width="1.6640625" style="13" customWidth="1"/>
    <col min="8452" max="8452" width="4" style="13" customWidth="1"/>
    <col min="8453" max="8453" width="53" style="13" customWidth="1"/>
    <col min="8454" max="8454" width="0" style="13" hidden="1" customWidth="1"/>
    <col min="8455" max="8456" width="21.44140625" style="13" customWidth="1"/>
    <col min="8457" max="8457" width="18.5546875" style="13" customWidth="1"/>
    <col min="8458" max="8458" width="13.33203125" style="13" customWidth="1"/>
    <col min="8459" max="8459" width="10.44140625" style="13" customWidth="1"/>
    <col min="8460" max="8460" width="15.5546875" style="13" customWidth="1"/>
    <col min="8461" max="8704" width="10.44140625" style="13"/>
    <col min="8705" max="8705" width="4" style="13" customWidth="1"/>
    <col min="8706" max="8706" width="4.5546875" style="13" customWidth="1"/>
    <col min="8707" max="8707" width="1.6640625" style="13" customWidth="1"/>
    <col min="8708" max="8708" width="4" style="13" customWidth="1"/>
    <col min="8709" max="8709" width="53" style="13" customWidth="1"/>
    <col min="8710" max="8710" width="0" style="13" hidden="1" customWidth="1"/>
    <col min="8711" max="8712" width="21.44140625" style="13" customWidth="1"/>
    <col min="8713" max="8713" width="18.5546875" style="13" customWidth="1"/>
    <col min="8714" max="8714" width="13.33203125" style="13" customWidth="1"/>
    <col min="8715" max="8715" width="10.44140625" style="13" customWidth="1"/>
    <col min="8716" max="8716" width="15.5546875" style="13" customWidth="1"/>
    <col min="8717" max="8960" width="10.44140625" style="13"/>
    <col min="8961" max="8961" width="4" style="13" customWidth="1"/>
    <col min="8962" max="8962" width="4.5546875" style="13" customWidth="1"/>
    <col min="8963" max="8963" width="1.6640625" style="13" customWidth="1"/>
    <col min="8964" max="8964" width="4" style="13" customWidth="1"/>
    <col min="8965" max="8965" width="53" style="13" customWidth="1"/>
    <col min="8966" max="8966" width="0" style="13" hidden="1" customWidth="1"/>
    <col min="8967" max="8968" width="21.44140625" style="13" customWidth="1"/>
    <col min="8969" max="8969" width="18.5546875" style="13" customWidth="1"/>
    <col min="8970" max="8970" width="13.33203125" style="13" customWidth="1"/>
    <col min="8971" max="8971" width="10.44140625" style="13" customWidth="1"/>
    <col min="8972" max="8972" width="15.5546875" style="13" customWidth="1"/>
    <col min="8973" max="9216" width="10.44140625" style="13"/>
    <col min="9217" max="9217" width="4" style="13" customWidth="1"/>
    <col min="9218" max="9218" width="4.5546875" style="13" customWidth="1"/>
    <col min="9219" max="9219" width="1.6640625" style="13" customWidth="1"/>
    <col min="9220" max="9220" width="4" style="13" customWidth="1"/>
    <col min="9221" max="9221" width="53" style="13" customWidth="1"/>
    <col min="9222" max="9222" width="0" style="13" hidden="1" customWidth="1"/>
    <col min="9223" max="9224" width="21.44140625" style="13" customWidth="1"/>
    <col min="9225" max="9225" width="18.5546875" style="13" customWidth="1"/>
    <col min="9226" max="9226" width="13.33203125" style="13" customWidth="1"/>
    <col min="9227" max="9227" width="10.44140625" style="13" customWidth="1"/>
    <col min="9228" max="9228" width="15.5546875" style="13" customWidth="1"/>
    <col min="9229" max="9472" width="10.44140625" style="13"/>
    <col min="9473" max="9473" width="4" style="13" customWidth="1"/>
    <col min="9474" max="9474" width="4.5546875" style="13" customWidth="1"/>
    <col min="9475" max="9475" width="1.6640625" style="13" customWidth="1"/>
    <col min="9476" max="9476" width="4" style="13" customWidth="1"/>
    <col min="9477" max="9477" width="53" style="13" customWidth="1"/>
    <col min="9478" max="9478" width="0" style="13" hidden="1" customWidth="1"/>
    <col min="9479" max="9480" width="21.44140625" style="13" customWidth="1"/>
    <col min="9481" max="9481" width="18.5546875" style="13" customWidth="1"/>
    <col min="9482" max="9482" width="13.33203125" style="13" customWidth="1"/>
    <col min="9483" max="9483" width="10.44140625" style="13" customWidth="1"/>
    <col min="9484" max="9484" width="15.5546875" style="13" customWidth="1"/>
    <col min="9485" max="9728" width="10.44140625" style="13"/>
    <col min="9729" max="9729" width="4" style="13" customWidth="1"/>
    <col min="9730" max="9730" width="4.5546875" style="13" customWidth="1"/>
    <col min="9731" max="9731" width="1.6640625" style="13" customWidth="1"/>
    <col min="9732" max="9732" width="4" style="13" customWidth="1"/>
    <col min="9733" max="9733" width="53" style="13" customWidth="1"/>
    <col min="9734" max="9734" width="0" style="13" hidden="1" customWidth="1"/>
    <col min="9735" max="9736" width="21.44140625" style="13" customWidth="1"/>
    <col min="9737" max="9737" width="18.5546875" style="13" customWidth="1"/>
    <col min="9738" max="9738" width="13.33203125" style="13" customWidth="1"/>
    <col min="9739" max="9739" width="10.44140625" style="13" customWidth="1"/>
    <col min="9740" max="9740" width="15.5546875" style="13" customWidth="1"/>
    <col min="9741" max="9984" width="10.44140625" style="13"/>
    <col min="9985" max="9985" width="4" style="13" customWidth="1"/>
    <col min="9986" max="9986" width="4.5546875" style="13" customWidth="1"/>
    <col min="9987" max="9987" width="1.6640625" style="13" customWidth="1"/>
    <col min="9988" max="9988" width="4" style="13" customWidth="1"/>
    <col min="9989" max="9989" width="53" style="13" customWidth="1"/>
    <col min="9990" max="9990" width="0" style="13" hidden="1" customWidth="1"/>
    <col min="9991" max="9992" width="21.44140625" style="13" customWidth="1"/>
    <col min="9993" max="9993" width="18.5546875" style="13" customWidth="1"/>
    <col min="9994" max="9994" width="13.33203125" style="13" customWidth="1"/>
    <col min="9995" max="9995" width="10.44140625" style="13" customWidth="1"/>
    <col min="9996" max="9996" width="15.5546875" style="13" customWidth="1"/>
    <col min="9997" max="10240" width="10.44140625" style="13"/>
    <col min="10241" max="10241" width="4" style="13" customWidth="1"/>
    <col min="10242" max="10242" width="4.5546875" style="13" customWidth="1"/>
    <col min="10243" max="10243" width="1.6640625" style="13" customWidth="1"/>
    <col min="10244" max="10244" width="4" style="13" customWidth="1"/>
    <col min="10245" max="10245" width="53" style="13" customWidth="1"/>
    <col min="10246" max="10246" width="0" style="13" hidden="1" customWidth="1"/>
    <col min="10247" max="10248" width="21.44140625" style="13" customWidth="1"/>
    <col min="10249" max="10249" width="18.5546875" style="13" customWidth="1"/>
    <col min="10250" max="10250" width="13.33203125" style="13" customWidth="1"/>
    <col min="10251" max="10251" width="10.44140625" style="13" customWidth="1"/>
    <col min="10252" max="10252" width="15.5546875" style="13" customWidth="1"/>
    <col min="10253" max="10496" width="10.44140625" style="13"/>
    <col min="10497" max="10497" width="4" style="13" customWidth="1"/>
    <col min="10498" max="10498" width="4.5546875" style="13" customWidth="1"/>
    <col min="10499" max="10499" width="1.6640625" style="13" customWidth="1"/>
    <col min="10500" max="10500" width="4" style="13" customWidth="1"/>
    <col min="10501" max="10501" width="53" style="13" customWidth="1"/>
    <col min="10502" max="10502" width="0" style="13" hidden="1" customWidth="1"/>
    <col min="10503" max="10504" width="21.44140625" style="13" customWidth="1"/>
    <col min="10505" max="10505" width="18.5546875" style="13" customWidth="1"/>
    <col min="10506" max="10506" width="13.33203125" style="13" customWidth="1"/>
    <col min="10507" max="10507" width="10.44140625" style="13" customWidth="1"/>
    <col min="10508" max="10508" width="15.5546875" style="13" customWidth="1"/>
    <col min="10509" max="10752" width="10.44140625" style="13"/>
    <col min="10753" max="10753" width="4" style="13" customWidth="1"/>
    <col min="10754" max="10754" width="4.5546875" style="13" customWidth="1"/>
    <col min="10755" max="10755" width="1.6640625" style="13" customWidth="1"/>
    <col min="10756" max="10756" width="4" style="13" customWidth="1"/>
    <col min="10757" max="10757" width="53" style="13" customWidth="1"/>
    <col min="10758" max="10758" width="0" style="13" hidden="1" customWidth="1"/>
    <col min="10759" max="10760" width="21.44140625" style="13" customWidth="1"/>
    <col min="10761" max="10761" width="18.5546875" style="13" customWidth="1"/>
    <col min="10762" max="10762" width="13.33203125" style="13" customWidth="1"/>
    <col min="10763" max="10763" width="10.44140625" style="13" customWidth="1"/>
    <col min="10764" max="10764" width="15.5546875" style="13" customWidth="1"/>
    <col min="10765" max="11008" width="10.44140625" style="13"/>
    <col min="11009" max="11009" width="4" style="13" customWidth="1"/>
    <col min="11010" max="11010" width="4.5546875" style="13" customWidth="1"/>
    <col min="11011" max="11011" width="1.6640625" style="13" customWidth="1"/>
    <col min="11012" max="11012" width="4" style="13" customWidth="1"/>
    <col min="11013" max="11013" width="53" style="13" customWidth="1"/>
    <col min="11014" max="11014" width="0" style="13" hidden="1" customWidth="1"/>
    <col min="11015" max="11016" width="21.44140625" style="13" customWidth="1"/>
    <col min="11017" max="11017" width="18.5546875" style="13" customWidth="1"/>
    <col min="11018" max="11018" width="13.33203125" style="13" customWidth="1"/>
    <col min="11019" max="11019" width="10.44140625" style="13" customWidth="1"/>
    <col min="11020" max="11020" width="15.5546875" style="13" customWidth="1"/>
    <col min="11021" max="11264" width="10.44140625" style="13"/>
    <col min="11265" max="11265" width="4" style="13" customWidth="1"/>
    <col min="11266" max="11266" width="4.5546875" style="13" customWidth="1"/>
    <col min="11267" max="11267" width="1.6640625" style="13" customWidth="1"/>
    <col min="11268" max="11268" width="4" style="13" customWidth="1"/>
    <col min="11269" max="11269" width="53" style="13" customWidth="1"/>
    <col min="11270" max="11270" width="0" style="13" hidden="1" customWidth="1"/>
    <col min="11271" max="11272" width="21.44140625" style="13" customWidth="1"/>
    <col min="11273" max="11273" width="18.5546875" style="13" customWidth="1"/>
    <col min="11274" max="11274" width="13.33203125" style="13" customWidth="1"/>
    <col min="11275" max="11275" width="10.44140625" style="13" customWidth="1"/>
    <col min="11276" max="11276" width="15.5546875" style="13" customWidth="1"/>
    <col min="11277" max="11520" width="10.44140625" style="13"/>
    <col min="11521" max="11521" width="4" style="13" customWidth="1"/>
    <col min="11522" max="11522" width="4.5546875" style="13" customWidth="1"/>
    <col min="11523" max="11523" width="1.6640625" style="13" customWidth="1"/>
    <col min="11524" max="11524" width="4" style="13" customWidth="1"/>
    <col min="11525" max="11525" width="53" style="13" customWidth="1"/>
    <col min="11526" max="11526" width="0" style="13" hidden="1" customWidth="1"/>
    <col min="11527" max="11528" width="21.44140625" style="13" customWidth="1"/>
    <col min="11529" max="11529" width="18.5546875" style="13" customWidth="1"/>
    <col min="11530" max="11530" width="13.33203125" style="13" customWidth="1"/>
    <col min="11531" max="11531" width="10.44140625" style="13" customWidth="1"/>
    <col min="11532" max="11532" width="15.5546875" style="13" customWidth="1"/>
    <col min="11533" max="11776" width="10.44140625" style="13"/>
    <col min="11777" max="11777" width="4" style="13" customWidth="1"/>
    <col min="11778" max="11778" width="4.5546875" style="13" customWidth="1"/>
    <col min="11779" max="11779" width="1.6640625" style="13" customWidth="1"/>
    <col min="11780" max="11780" width="4" style="13" customWidth="1"/>
    <col min="11781" max="11781" width="53" style="13" customWidth="1"/>
    <col min="11782" max="11782" width="0" style="13" hidden="1" customWidth="1"/>
    <col min="11783" max="11784" width="21.44140625" style="13" customWidth="1"/>
    <col min="11785" max="11785" width="18.5546875" style="13" customWidth="1"/>
    <col min="11786" max="11786" width="13.33203125" style="13" customWidth="1"/>
    <col min="11787" max="11787" width="10.44140625" style="13" customWidth="1"/>
    <col min="11788" max="11788" width="15.5546875" style="13" customWidth="1"/>
    <col min="11789" max="12032" width="10.44140625" style="13"/>
    <col min="12033" max="12033" width="4" style="13" customWidth="1"/>
    <col min="12034" max="12034" width="4.5546875" style="13" customWidth="1"/>
    <col min="12035" max="12035" width="1.6640625" style="13" customWidth="1"/>
    <col min="12036" max="12036" width="4" style="13" customWidth="1"/>
    <col min="12037" max="12037" width="53" style="13" customWidth="1"/>
    <col min="12038" max="12038" width="0" style="13" hidden="1" customWidth="1"/>
    <col min="12039" max="12040" width="21.44140625" style="13" customWidth="1"/>
    <col min="12041" max="12041" width="18.5546875" style="13" customWidth="1"/>
    <col min="12042" max="12042" width="13.33203125" style="13" customWidth="1"/>
    <col min="12043" max="12043" width="10.44140625" style="13" customWidth="1"/>
    <col min="12044" max="12044" width="15.5546875" style="13" customWidth="1"/>
    <col min="12045" max="12288" width="10.44140625" style="13"/>
    <col min="12289" max="12289" width="4" style="13" customWidth="1"/>
    <col min="12290" max="12290" width="4.5546875" style="13" customWidth="1"/>
    <col min="12291" max="12291" width="1.6640625" style="13" customWidth="1"/>
    <col min="12292" max="12292" width="4" style="13" customWidth="1"/>
    <col min="12293" max="12293" width="53" style="13" customWidth="1"/>
    <col min="12294" max="12294" width="0" style="13" hidden="1" customWidth="1"/>
    <col min="12295" max="12296" width="21.44140625" style="13" customWidth="1"/>
    <col min="12297" max="12297" width="18.5546875" style="13" customWidth="1"/>
    <col min="12298" max="12298" width="13.33203125" style="13" customWidth="1"/>
    <col min="12299" max="12299" width="10.44140625" style="13" customWidth="1"/>
    <col min="12300" max="12300" width="15.5546875" style="13" customWidth="1"/>
    <col min="12301" max="12544" width="10.44140625" style="13"/>
    <col min="12545" max="12545" width="4" style="13" customWidth="1"/>
    <col min="12546" max="12546" width="4.5546875" style="13" customWidth="1"/>
    <col min="12547" max="12547" width="1.6640625" style="13" customWidth="1"/>
    <col min="12548" max="12548" width="4" style="13" customWidth="1"/>
    <col min="12549" max="12549" width="53" style="13" customWidth="1"/>
    <col min="12550" max="12550" width="0" style="13" hidden="1" customWidth="1"/>
    <col min="12551" max="12552" width="21.44140625" style="13" customWidth="1"/>
    <col min="12553" max="12553" width="18.5546875" style="13" customWidth="1"/>
    <col min="12554" max="12554" width="13.33203125" style="13" customWidth="1"/>
    <col min="12555" max="12555" width="10.44140625" style="13" customWidth="1"/>
    <col min="12556" max="12556" width="15.5546875" style="13" customWidth="1"/>
    <col min="12557" max="12800" width="10.44140625" style="13"/>
    <col min="12801" max="12801" width="4" style="13" customWidth="1"/>
    <col min="12802" max="12802" width="4.5546875" style="13" customWidth="1"/>
    <col min="12803" max="12803" width="1.6640625" style="13" customWidth="1"/>
    <col min="12804" max="12804" width="4" style="13" customWidth="1"/>
    <col min="12805" max="12805" width="53" style="13" customWidth="1"/>
    <col min="12806" max="12806" width="0" style="13" hidden="1" customWidth="1"/>
    <col min="12807" max="12808" width="21.44140625" style="13" customWidth="1"/>
    <col min="12809" max="12809" width="18.5546875" style="13" customWidth="1"/>
    <col min="12810" max="12810" width="13.33203125" style="13" customWidth="1"/>
    <col min="12811" max="12811" width="10.44140625" style="13" customWidth="1"/>
    <col min="12812" max="12812" width="15.5546875" style="13" customWidth="1"/>
    <col min="12813" max="13056" width="10.44140625" style="13"/>
    <col min="13057" max="13057" width="4" style="13" customWidth="1"/>
    <col min="13058" max="13058" width="4.5546875" style="13" customWidth="1"/>
    <col min="13059" max="13059" width="1.6640625" style="13" customWidth="1"/>
    <col min="13060" max="13060" width="4" style="13" customWidth="1"/>
    <col min="13061" max="13061" width="53" style="13" customWidth="1"/>
    <col min="13062" max="13062" width="0" style="13" hidden="1" customWidth="1"/>
    <col min="13063" max="13064" width="21.44140625" style="13" customWidth="1"/>
    <col min="13065" max="13065" width="18.5546875" style="13" customWidth="1"/>
    <col min="13066" max="13066" width="13.33203125" style="13" customWidth="1"/>
    <col min="13067" max="13067" width="10.44140625" style="13" customWidth="1"/>
    <col min="13068" max="13068" width="15.5546875" style="13" customWidth="1"/>
    <col min="13069" max="13312" width="10.44140625" style="13"/>
    <col min="13313" max="13313" width="4" style="13" customWidth="1"/>
    <col min="13314" max="13314" width="4.5546875" style="13" customWidth="1"/>
    <col min="13315" max="13315" width="1.6640625" style="13" customWidth="1"/>
    <col min="13316" max="13316" width="4" style="13" customWidth="1"/>
    <col min="13317" max="13317" width="53" style="13" customWidth="1"/>
    <col min="13318" max="13318" width="0" style="13" hidden="1" customWidth="1"/>
    <col min="13319" max="13320" width="21.44140625" style="13" customWidth="1"/>
    <col min="13321" max="13321" width="18.5546875" style="13" customWidth="1"/>
    <col min="13322" max="13322" width="13.33203125" style="13" customWidth="1"/>
    <col min="13323" max="13323" width="10.44140625" style="13" customWidth="1"/>
    <col min="13324" max="13324" width="15.5546875" style="13" customWidth="1"/>
    <col min="13325" max="13568" width="10.44140625" style="13"/>
    <col min="13569" max="13569" width="4" style="13" customWidth="1"/>
    <col min="13570" max="13570" width="4.5546875" style="13" customWidth="1"/>
    <col min="13571" max="13571" width="1.6640625" style="13" customWidth="1"/>
    <col min="13572" max="13572" width="4" style="13" customWidth="1"/>
    <col min="13573" max="13573" width="53" style="13" customWidth="1"/>
    <col min="13574" max="13574" width="0" style="13" hidden="1" customWidth="1"/>
    <col min="13575" max="13576" width="21.44140625" style="13" customWidth="1"/>
    <col min="13577" max="13577" width="18.5546875" style="13" customWidth="1"/>
    <col min="13578" max="13578" width="13.33203125" style="13" customWidth="1"/>
    <col min="13579" max="13579" width="10.44140625" style="13" customWidth="1"/>
    <col min="13580" max="13580" width="15.5546875" style="13" customWidth="1"/>
    <col min="13581" max="13824" width="10.44140625" style="13"/>
    <col min="13825" max="13825" width="4" style="13" customWidth="1"/>
    <col min="13826" max="13826" width="4.5546875" style="13" customWidth="1"/>
    <col min="13827" max="13827" width="1.6640625" style="13" customWidth="1"/>
    <col min="13828" max="13828" width="4" style="13" customWidth="1"/>
    <col min="13829" max="13829" width="53" style="13" customWidth="1"/>
    <col min="13830" max="13830" width="0" style="13" hidden="1" customWidth="1"/>
    <col min="13831" max="13832" width="21.44140625" style="13" customWidth="1"/>
    <col min="13833" max="13833" width="18.5546875" style="13" customWidth="1"/>
    <col min="13834" max="13834" width="13.33203125" style="13" customWidth="1"/>
    <col min="13835" max="13835" width="10.44140625" style="13" customWidth="1"/>
    <col min="13836" max="13836" width="15.5546875" style="13" customWidth="1"/>
    <col min="13837" max="14080" width="10.44140625" style="13"/>
    <col min="14081" max="14081" width="4" style="13" customWidth="1"/>
    <col min="14082" max="14082" width="4.5546875" style="13" customWidth="1"/>
    <col min="14083" max="14083" width="1.6640625" style="13" customWidth="1"/>
    <col min="14084" max="14084" width="4" style="13" customWidth="1"/>
    <col min="14085" max="14085" width="53" style="13" customWidth="1"/>
    <col min="14086" max="14086" width="0" style="13" hidden="1" customWidth="1"/>
    <col min="14087" max="14088" width="21.44140625" style="13" customWidth="1"/>
    <col min="14089" max="14089" width="18.5546875" style="13" customWidth="1"/>
    <col min="14090" max="14090" width="13.33203125" style="13" customWidth="1"/>
    <col min="14091" max="14091" width="10.44140625" style="13" customWidth="1"/>
    <col min="14092" max="14092" width="15.5546875" style="13" customWidth="1"/>
    <col min="14093" max="14336" width="10.44140625" style="13"/>
    <col min="14337" max="14337" width="4" style="13" customWidth="1"/>
    <col min="14338" max="14338" width="4.5546875" style="13" customWidth="1"/>
    <col min="14339" max="14339" width="1.6640625" style="13" customWidth="1"/>
    <col min="14340" max="14340" width="4" style="13" customWidth="1"/>
    <col min="14341" max="14341" width="53" style="13" customWidth="1"/>
    <col min="14342" max="14342" width="0" style="13" hidden="1" customWidth="1"/>
    <col min="14343" max="14344" width="21.44140625" style="13" customWidth="1"/>
    <col min="14345" max="14345" width="18.5546875" style="13" customWidth="1"/>
    <col min="14346" max="14346" width="13.33203125" style="13" customWidth="1"/>
    <col min="14347" max="14347" width="10.44140625" style="13" customWidth="1"/>
    <col min="14348" max="14348" width="15.5546875" style="13" customWidth="1"/>
    <col min="14349" max="14592" width="10.44140625" style="13"/>
    <col min="14593" max="14593" width="4" style="13" customWidth="1"/>
    <col min="14594" max="14594" width="4.5546875" style="13" customWidth="1"/>
    <col min="14595" max="14595" width="1.6640625" style="13" customWidth="1"/>
    <col min="14596" max="14596" width="4" style="13" customWidth="1"/>
    <col min="14597" max="14597" width="53" style="13" customWidth="1"/>
    <col min="14598" max="14598" width="0" style="13" hidden="1" customWidth="1"/>
    <col min="14599" max="14600" width="21.44140625" style="13" customWidth="1"/>
    <col min="14601" max="14601" width="18.5546875" style="13" customWidth="1"/>
    <col min="14602" max="14602" width="13.33203125" style="13" customWidth="1"/>
    <col min="14603" max="14603" width="10.44140625" style="13" customWidth="1"/>
    <col min="14604" max="14604" width="15.5546875" style="13" customWidth="1"/>
    <col min="14605" max="14848" width="10.44140625" style="13"/>
    <col min="14849" max="14849" width="4" style="13" customWidth="1"/>
    <col min="14850" max="14850" width="4.5546875" style="13" customWidth="1"/>
    <col min="14851" max="14851" width="1.6640625" style="13" customWidth="1"/>
    <col min="14852" max="14852" width="4" style="13" customWidth="1"/>
    <col min="14853" max="14853" width="53" style="13" customWidth="1"/>
    <col min="14854" max="14854" width="0" style="13" hidden="1" customWidth="1"/>
    <col min="14855" max="14856" width="21.44140625" style="13" customWidth="1"/>
    <col min="14857" max="14857" width="18.5546875" style="13" customWidth="1"/>
    <col min="14858" max="14858" width="13.33203125" style="13" customWidth="1"/>
    <col min="14859" max="14859" width="10.44140625" style="13" customWidth="1"/>
    <col min="14860" max="14860" width="15.5546875" style="13" customWidth="1"/>
    <col min="14861" max="15104" width="10.44140625" style="13"/>
    <col min="15105" max="15105" width="4" style="13" customWidth="1"/>
    <col min="15106" max="15106" width="4.5546875" style="13" customWidth="1"/>
    <col min="15107" max="15107" width="1.6640625" style="13" customWidth="1"/>
    <col min="15108" max="15108" width="4" style="13" customWidth="1"/>
    <col min="15109" max="15109" width="53" style="13" customWidth="1"/>
    <col min="15110" max="15110" width="0" style="13" hidden="1" customWidth="1"/>
    <col min="15111" max="15112" width="21.44140625" style="13" customWidth="1"/>
    <col min="15113" max="15113" width="18.5546875" style="13" customWidth="1"/>
    <col min="15114" max="15114" width="13.33203125" style="13" customWidth="1"/>
    <col min="15115" max="15115" width="10.44140625" style="13" customWidth="1"/>
    <col min="15116" max="15116" width="15.5546875" style="13" customWidth="1"/>
    <col min="15117" max="15360" width="10.44140625" style="13"/>
    <col min="15361" max="15361" width="4" style="13" customWidth="1"/>
    <col min="15362" max="15362" width="4.5546875" style="13" customWidth="1"/>
    <col min="15363" max="15363" width="1.6640625" style="13" customWidth="1"/>
    <col min="15364" max="15364" width="4" style="13" customWidth="1"/>
    <col min="15365" max="15365" width="53" style="13" customWidth="1"/>
    <col min="15366" max="15366" width="0" style="13" hidden="1" customWidth="1"/>
    <col min="15367" max="15368" width="21.44140625" style="13" customWidth="1"/>
    <col min="15369" max="15369" width="18.5546875" style="13" customWidth="1"/>
    <col min="15370" max="15370" width="13.33203125" style="13" customWidth="1"/>
    <col min="15371" max="15371" width="10.44140625" style="13" customWidth="1"/>
    <col min="15372" max="15372" width="15.5546875" style="13" customWidth="1"/>
    <col min="15373" max="15616" width="10.44140625" style="13"/>
    <col min="15617" max="15617" width="4" style="13" customWidth="1"/>
    <col min="15618" max="15618" width="4.5546875" style="13" customWidth="1"/>
    <col min="15619" max="15619" width="1.6640625" style="13" customWidth="1"/>
    <col min="15620" max="15620" width="4" style="13" customWidth="1"/>
    <col min="15621" max="15621" width="53" style="13" customWidth="1"/>
    <col min="15622" max="15622" width="0" style="13" hidden="1" customWidth="1"/>
    <col min="15623" max="15624" width="21.44140625" style="13" customWidth="1"/>
    <col min="15625" max="15625" width="18.5546875" style="13" customWidth="1"/>
    <col min="15626" max="15626" width="13.33203125" style="13" customWidth="1"/>
    <col min="15627" max="15627" width="10.44140625" style="13" customWidth="1"/>
    <col min="15628" max="15628" width="15.5546875" style="13" customWidth="1"/>
    <col min="15629" max="15872" width="10.44140625" style="13"/>
    <col min="15873" max="15873" width="4" style="13" customWidth="1"/>
    <col min="15874" max="15874" width="4.5546875" style="13" customWidth="1"/>
    <col min="15875" max="15875" width="1.6640625" style="13" customWidth="1"/>
    <col min="15876" max="15876" width="4" style="13" customWidth="1"/>
    <col min="15877" max="15877" width="53" style="13" customWidth="1"/>
    <col min="15878" max="15878" width="0" style="13" hidden="1" customWidth="1"/>
    <col min="15879" max="15880" width="21.44140625" style="13" customWidth="1"/>
    <col min="15881" max="15881" width="18.5546875" style="13" customWidth="1"/>
    <col min="15882" max="15882" width="13.33203125" style="13" customWidth="1"/>
    <col min="15883" max="15883" width="10.44140625" style="13" customWidth="1"/>
    <col min="15884" max="15884" width="15.5546875" style="13" customWidth="1"/>
    <col min="15885" max="16128" width="10.44140625" style="13"/>
    <col min="16129" max="16129" width="4" style="13" customWidth="1"/>
    <col min="16130" max="16130" width="4.5546875" style="13" customWidth="1"/>
    <col min="16131" max="16131" width="1.6640625" style="13" customWidth="1"/>
    <col min="16132" max="16132" width="4" style="13" customWidth="1"/>
    <col min="16133" max="16133" width="53" style="13" customWidth="1"/>
    <col min="16134" max="16134" width="0" style="13" hidden="1" customWidth="1"/>
    <col min="16135" max="16136" width="21.44140625" style="13" customWidth="1"/>
    <col min="16137" max="16137" width="18.5546875" style="13" customWidth="1"/>
    <col min="16138" max="16138" width="13.33203125" style="13" customWidth="1"/>
    <col min="16139" max="16139" width="10.44140625" style="13" customWidth="1"/>
    <col min="16140" max="16140" width="15.5546875" style="13" customWidth="1"/>
    <col min="16141" max="16384" width="10.44140625" style="13"/>
  </cols>
  <sheetData>
    <row r="1" spans="1:13" s="1" customFormat="1" ht="27.6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4" t="s">
        <v>1</v>
      </c>
      <c r="J1" s="5"/>
    </row>
    <row r="2" spans="1:13" s="1" customFormat="1" ht="27.6" customHeight="1" thickBot="1" x14ac:dyDescent="0.35">
      <c r="A2" s="6"/>
      <c r="B2" s="7"/>
      <c r="C2" s="7"/>
      <c r="D2" s="7"/>
      <c r="E2" s="7"/>
      <c r="F2" s="7"/>
      <c r="G2" s="7"/>
      <c r="H2" s="7"/>
      <c r="I2" s="8"/>
      <c r="J2" s="9"/>
    </row>
    <row r="3" spans="1:13" s="10" customFormat="1" ht="15" customHeight="1" thickBot="1" x14ac:dyDescent="0.3">
      <c r="A3" s="11"/>
      <c r="B3" s="11"/>
      <c r="C3" s="11"/>
      <c r="D3" s="11"/>
      <c r="E3" s="11"/>
      <c r="F3" s="11"/>
      <c r="G3" s="12"/>
    </row>
    <row r="4" spans="1:13" ht="19.5" customHeight="1" x14ac:dyDescent="0.3">
      <c r="A4" s="14" t="s">
        <v>2</v>
      </c>
      <c r="B4" s="15"/>
      <c r="C4" s="15"/>
      <c r="D4" s="15"/>
      <c r="E4" s="15"/>
      <c r="F4" s="16"/>
      <c r="G4" s="17" t="s">
        <v>3</v>
      </c>
      <c r="H4" s="17" t="s">
        <v>4</v>
      </c>
      <c r="I4" s="18" t="s">
        <v>5</v>
      </c>
      <c r="J4" s="19"/>
    </row>
    <row r="5" spans="1:13" ht="32.25" customHeight="1" x14ac:dyDescent="0.3">
      <c r="A5" s="20" t="s">
        <v>6</v>
      </c>
      <c r="B5" s="21"/>
      <c r="C5" s="21"/>
      <c r="D5" s="21"/>
      <c r="E5" s="21"/>
      <c r="F5" s="22"/>
      <c r="G5" s="23"/>
      <c r="H5" s="23"/>
      <c r="I5" s="24" t="s">
        <v>7</v>
      </c>
      <c r="J5" s="25" t="s">
        <v>8</v>
      </c>
    </row>
    <row r="6" spans="1:13" s="26" customFormat="1" ht="27" customHeight="1" x14ac:dyDescent="0.3">
      <c r="A6" s="27" t="s">
        <v>9</v>
      </c>
      <c r="B6" s="28" t="s">
        <v>10</v>
      </c>
      <c r="C6" s="28"/>
      <c r="D6" s="28"/>
      <c r="E6" s="28"/>
      <c r="F6" s="29"/>
      <c r="G6" s="30"/>
      <c r="H6" s="30"/>
      <c r="I6" s="31"/>
      <c r="J6" s="32"/>
    </row>
    <row r="7" spans="1:13" s="26" customFormat="1" ht="27" customHeight="1" x14ac:dyDescent="0.3">
      <c r="A7" s="33"/>
      <c r="B7" s="34" t="s">
        <v>11</v>
      </c>
      <c r="C7" s="35" t="s">
        <v>12</v>
      </c>
      <c r="D7" s="35"/>
      <c r="E7" s="35"/>
      <c r="F7" s="36"/>
      <c r="G7" s="37">
        <f>G8+G9+G16+G21</f>
        <v>61307419</v>
      </c>
      <c r="H7" s="37">
        <f>H8+H9+H16+H21</f>
        <v>62697210.579999998</v>
      </c>
      <c r="I7" s="38">
        <f t="shared" ref="I7:I104" si="0">G7-H7</f>
        <v>-1389791.5799999982</v>
      </c>
      <c r="J7" s="39">
        <f t="shared" ref="J7:J85" si="1">IF(H7=0,"-    ",I7/H7)</f>
        <v>-2.2166721089236667E-2</v>
      </c>
    </row>
    <row r="8" spans="1:13" s="47" customFormat="1" ht="27" customHeight="1" x14ac:dyDescent="0.3">
      <c r="A8" s="40"/>
      <c r="B8" s="41"/>
      <c r="C8" s="42"/>
      <c r="D8" s="41" t="s">
        <v>13</v>
      </c>
      <c r="E8" s="42" t="s">
        <v>14</v>
      </c>
      <c r="F8" s="43"/>
      <c r="G8" s="44">
        <v>61307419</v>
      </c>
      <c r="H8" s="44">
        <v>62688830</v>
      </c>
      <c r="I8" s="45">
        <f t="shared" si="0"/>
        <v>-1381411</v>
      </c>
      <c r="J8" s="46">
        <f t="shared" si="1"/>
        <v>-2.2035999076709518E-2</v>
      </c>
      <c r="M8" s="26"/>
    </row>
    <row r="9" spans="1:13" s="47" customFormat="1" ht="27" customHeight="1" x14ac:dyDescent="0.3">
      <c r="A9" s="40"/>
      <c r="B9" s="41"/>
      <c r="C9" s="42"/>
      <c r="D9" s="41" t="s">
        <v>15</v>
      </c>
      <c r="E9" s="42" t="s">
        <v>16</v>
      </c>
      <c r="F9" s="43"/>
      <c r="G9" s="44">
        <f>SUM(G10:G15)</f>
        <v>0</v>
      </c>
      <c r="H9" s="44">
        <f>SUM(H10:H15)</f>
        <v>8380.58</v>
      </c>
      <c r="I9" s="45">
        <f t="shared" si="0"/>
        <v>-8380.58</v>
      </c>
      <c r="J9" s="46">
        <f t="shared" si="1"/>
        <v>-1</v>
      </c>
      <c r="M9" s="26"/>
    </row>
    <row r="10" spans="1:13" s="57" customFormat="1" ht="26.25" customHeight="1" x14ac:dyDescent="0.3">
      <c r="A10" s="48"/>
      <c r="B10" s="49"/>
      <c r="C10" s="50"/>
      <c r="D10" s="49"/>
      <c r="E10" s="51" t="s">
        <v>11</v>
      </c>
      <c r="F10" s="52" t="s">
        <v>17</v>
      </c>
      <c r="G10" s="53">
        <v>0</v>
      </c>
      <c r="H10" s="54">
        <v>0</v>
      </c>
      <c r="I10" s="55">
        <f t="shared" si="0"/>
        <v>0</v>
      </c>
      <c r="J10" s="56" t="str">
        <f t="shared" si="1"/>
        <v xml:space="preserve">-    </v>
      </c>
      <c r="K10" s="47"/>
      <c r="L10" s="47"/>
      <c r="M10" s="26"/>
    </row>
    <row r="11" spans="1:13" s="57" customFormat="1" ht="26.25" customHeight="1" x14ac:dyDescent="0.3">
      <c r="A11" s="48"/>
      <c r="B11" s="49"/>
      <c r="C11" s="50"/>
      <c r="D11" s="49"/>
      <c r="E11" s="51" t="s">
        <v>18</v>
      </c>
      <c r="F11" s="52" t="s">
        <v>19</v>
      </c>
      <c r="G11" s="53">
        <v>0</v>
      </c>
      <c r="H11" s="54">
        <v>0</v>
      </c>
      <c r="I11" s="55">
        <f t="shared" si="0"/>
        <v>0</v>
      </c>
      <c r="J11" s="56" t="str">
        <f t="shared" si="1"/>
        <v xml:space="preserve">-    </v>
      </c>
      <c r="K11" s="47"/>
      <c r="L11" s="47"/>
      <c r="M11" s="26"/>
    </row>
    <row r="12" spans="1:13" s="57" customFormat="1" ht="26.25" customHeight="1" x14ac:dyDescent="0.3">
      <c r="A12" s="48"/>
      <c r="B12" s="49"/>
      <c r="C12" s="50"/>
      <c r="D12" s="49"/>
      <c r="E12" s="51" t="s">
        <v>20</v>
      </c>
      <c r="F12" s="52" t="s">
        <v>21</v>
      </c>
      <c r="G12" s="53">
        <v>0</v>
      </c>
      <c r="H12" s="54">
        <v>0</v>
      </c>
      <c r="I12" s="55">
        <f t="shared" si="0"/>
        <v>0</v>
      </c>
      <c r="J12" s="56" t="str">
        <f t="shared" si="1"/>
        <v xml:space="preserve">-    </v>
      </c>
      <c r="K12" s="47"/>
      <c r="L12" s="47"/>
      <c r="M12" s="26"/>
    </row>
    <row r="13" spans="1:13" s="57" customFormat="1" ht="26.25" customHeight="1" x14ac:dyDescent="0.3">
      <c r="A13" s="48"/>
      <c r="B13" s="49"/>
      <c r="C13" s="50"/>
      <c r="D13" s="49"/>
      <c r="E13" s="51" t="s">
        <v>22</v>
      </c>
      <c r="F13" s="52" t="s">
        <v>23</v>
      </c>
      <c r="G13" s="53">
        <v>0</v>
      </c>
      <c r="H13" s="54">
        <v>0</v>
      </c>
      <c r="I13" s="55">
        <f t="shared" si="0"/>
        <v>0</v>
      </c>
      <c r="J13" s="56" t="str">
        <f t="shared" si="1"/>
        <v xml:space="preserve">-    </v>
      </c>
      <c r="K13" s="47"/>
      <c r="L13" s="47"/>
      <c r="M13" s="26"/>
    </row>
    <row r="14" spans="1:13" s="57" customFormat="1" ht="26.25" customHeight="1" x14ac:dyDescent="0.3">
      <c r="A14" s="48"/>
      <c r="B14" s="49"/>
      <c r="C14" s="50"/>
      <c r="D14" s="49"/>
      <c r="E14" s="51" t="s">
        <v>24</v>
      </c>
      <c r="F14" s="52" t="s">
        <v>25</v>
      </c>
      <c r="G14" s="53">
        <v>0</v>
      </c>
      <c r="H14" s="54">
        <v>8380.58</v>
      </c>
      <c r="I14" s="58">
        <f t="shared" si="0"/>
        <v>-8380.58</v>
      </c>
      <c r="J14" s="59">
        <f t="shared" si="1"/>
        <v>-1</v>
      </c>
      <c r="K14" s="47"/>
      <c r="L14" s="47"/>
      <c r="M14" s="26"/>
    </row>
    <row r="15" spans="1:13" s="57" customFormat="1" ht="26.25" customHeight="1" x14ac:dyDescent="0.3">
      <c r="A15" s="48"/>
      <c r="B15" s="49"/>
      <c r="C15" s="50"/>
      <c r="D15" s="49"/>
      <c r="E15" s="51" t="s">
        <v>26</v>
      </c>
      <c r="F15" s="52" t="s">
        <v>27</v>
      </c>
      <c r="G15" s="53">
        <v>0</v>
      </c>
      <c r="H15" s="54">
        <v>0</v>
      </c>
      <c r="I15" s="55">
        <f t="shared" si="0"/>
        <v>0</v>
      </c>
      <c r="J15" s="56" t="str">
        <f t="shared" si="1"/>
        <v xml:space="preserve">-    </v>
      </c>
      <c r="K15" s="47"/>
      <c r="L15" s="47"/>
      <c r="M15" s="26"/>
    </row>
    <row r="16" spans="1:13" s="67" customFormat="1" ht="27" customHeight="1" x14ac:dyDescent="0.3">
      <c r="A16" s="60"/>
      <c r="B16" s="61"/>
      <c r="C16" s="62"/>
      <c r="D16" s="61" t="s">
        <v>28</v>
      </c>
      <c r="E16" s="62" t="s">
        <v>29</v>
      </c>
      <c r="F16" s="63"/>
      <c r="G16" s="64">
        <f>SUM(G17:G20)</f>
        <v>0</v>
      </c>
      <c r="H16" s="64">
        <f>SUM(H17:H20)</f>
        <v>0</v>
      </c>
      <c r="I16" s="65">
        <f t="shared" si="0"/>
        <v>0</v>
      </c>
      <c r="J16" s="66" t="str">
        <f t="shared" si="1"/>
        <v xml:space="preserve">-    </v>
      </c>
      <c r="K16" s="47"/>
      <c r="L16" s="47"/>
      <c r="M16" s="26"/>
    </row>
    <row r="17" spans="1:13" s="67" customFormat="1" ht="27" customHeight="1" x14ac:dyDescent="0.3">
      <c r="A17" s="60"/>
      <c r="B17" s="61"/>
      <c r="C17" s="62"/>
      <c r="D17" s="62"/>
      <c r="E17" s="68" t="s">
        <v>11</v>
      </c>
      <c r="F17" s="69" t="s">
        <v>30</v>
      </c>
      <c r="G17" s="64">
        <v>0</v>
      </c>
      <c r="H17" s="64">
        <v>0</v>
      </c>
      <c r="I17" s="55">
        <f t="shared" si="0"/>
        <v>0</v>
      </c>
      <c r="J17" s="56" t="str">
        <f t="shared" si="1"/>
        <v xml:space="preserve">-    </v>
      </c>
      <c r="K17" s="47"/>
      <c r="L17" s="47"/>
      <c r="M17" s="26"/>
    </row>
    <row r="18" spans="1:13" s="67" customFormat="1" ht="27" customHeight="1" x14ac:dyDescent="0.3">
      <c r="A18" s="60"/>
      <c r="B18" s="61"/>
      <c r="C18" s="62"/>
      <c r="D18" s="62"/>
      <c r="E18" s="68" t="s">
        <v>18</v>
      </c>
      <c r="F18" s="69" t="s">
        <v>31</v>
      </c>
      <c r="G18" s="64">
        <v>0</v>
      </c>
      <c r="H18" s="64">
        <v>0</v>
      </c>
      <c r="I18" s="55">
        <f t="shared" si="0"/>
        <v>0</v>
      </c>
      <c r="J18" s="56" t="str">
        <f t="shared" si="1"/>
        <v xml:space="preserve">-    </v>
      </c>
      <c r="K18" s="47"/>
      <c r="L18" s="47"/>
      <c r="M18" s="26"/>
    </row>
    <row r="19" spans="1:13" s="67" customFormat="1" ht="27" customHeight="1" x14ac:dyDescent="0.3">
      <c r="A19" s="60"/>
      <c r="B19" s="61"/>
      <c r="C19" s="62"/>
      <c r="D19" s="62"/>
      <c r="E19" s="68" t="s">
        <v>20</v>
      </c>
      <c r="F19" s="69" t="s">
        <v>32</v>
      </c>
      <c r="G19" s="64">
        <v>0</v>
      </c>
      <c r="H19" s="64">
        <v>0</v>
      </c>
      <c r="I19" s="55">
        <f t="shared" si="0"/>
        <v>0</v>
      </c>
      <c r="J19" s="56" t="str">
        <f t="shared" si="1"/>
        <v xml:space="preserve">-    </v>
      </c>
      <c r="K19" s="47"/>
      <c r="L19" s="47"/>
      <c r="M19" s="26"/>
    </row>
    <row r="20" spans="1:13" s="67" customFormat="1" ht="27" customHeight="1" x14ac:dyDescent="0.3">
      <c r="A20" s="60"/>
      <c r="B20" s="61"/>
      <c r="C20" s="62"/>
      <c r="D20" s="62"/>
      <c r="E20" s="68" t="s">
        <v>22</v>
      </c>
      <c r="F20" s="69" t="s">
        <v>33</v>
      </c>
      <c r="G20" s="64">
        <v>0</v>
      </c>
      <c r="H20" s="64">
        <v>0</v>
      </c>
      <c r="I20" s="55">
        <f t="shared" si="0"/>
        <v>0</v>
      </c>
      <c r="J20" s="56" t="str">
        <f t="shared" si="1"/>
        <v xml:space="preserve">-    </v>
      </c>
      <c r="K20" s="47"/>
      <c r="L20" s="47"/>
      <c r="M20" s="26"/>
    </row>
    <row r="21" spans="1:13" s="67" customFormat="1" ht="27" customHeight="1" x14ac:dyDescent="0.3">
      <c r="A21" s="60"/>
      <c r="B21" s="61"/>
      <c r="C21" s="62"/>
      <c r="D21" s="61" t="s">
        <v>34</v>
      </c>
      <c r="E21" s="62" t="s">
        <v>35</v>
      </c>
      <c r="F21" s="70"/>
      <c r="G21" s="64">
        <v>0</v>
      </c>
      <c r="H21" s="64">
        <v>0</v>
      </c>
      <c r="I21" s="65">
        <f t="shared" si="0"/>
        <v>0</v>
      </c>
      <c r="J21" s="66" t="str">
        <f t="shared" si="1"/>
        <v xml:space="preserve">-    </v>
      </c>
      <c r="K21" s="47"/>
      <c r="L21" s="47"/>
      <c r="M21" s="26"/>
    </row>
    <row r="22" spans="1:13" s="78" customFormat="1" ht="27" customHeight="1" x14ac:dyDescent="0.3">
      <c r="A22" s="71"/>
      <c r="B22" s="72" t="s">
        <v>18</v>
      </c>
      <c r="C22" s="73" t="s">
        <v>36</v>
      </c>
      <c r="D22" s="73"/>
      <c r="E22" s="73"/>
      <c r="F22" s="74"/>
      <c r="G22" s="75">
        <v>-7912629.5</v>
      </c>
      <c r="H22" s="75">
        <v>-5036979.2700000005</v>
      </c>
      <c r="I22" s="76">
        <f t="shared" si="0"/>
        <v>-2875650.2299999995</v>
      </c>
      <c r="J22" s="77">
        <f t="shared" si="1"/>
        <v>0.57090769603266589</v>
      </c>
      <c r="K22" s="47"/>
      <c r="L22" s="47"/>
      <c r="M22" s="26"/>
    </row>
    <row r="23" spans="1:13" s="78" customFormat="1" ht="27" customHeight="1" x14ac:dyDescent="0.3">
      <c r="A23" s="71"/>
      <c r="B23" s="72" t="s">
        <v>20</v>
      </c>
      <c r="C23" s="73" t="s">
        <v>37</v>
      </c>
      <c r="D23" s="73"/>
      <c r="E23" s="73"/>
      <c r="F23" s="74"/>
      <c r="G23" s="75">
        <v>7416196.6899999995</v>
      </c>
      <c r="H23" s="75">
        <v>2033541.63</v>
      </c>
      <c r="I23" s="76">
        <f t="shared" si="0"/>
        <v>5382655.0599999996</v>
      </c>
      <c r="J23" s="77">
        <f t="shared" si="1"/>
        <v>2.6469362518041981</v>
      </c>
      <c r="K23" s="47"/>
      <c r="L23" s="47"/>
      <c r="M23" s="26"/>
    </row>
    <row r="24" spans="1:13" s="78" customFormat="1" ht="27" customHeight="1" x14ac:dyDescent="0.3">
      <c r="A24" s="79"/>
      <c r="B24" s="72" t="s">
        <v>22</v>
      </c>
      <c r="C24" s="73" t="s">
        <v>38</v>
      </c>
      <c r="D24" s="73"/>
      <c r="E24" s="73"/>
      <c r="F24" s="74"/>
      <c r="G24" s="75">
        <f>SUM(G25:G27)</f>
        <v>130197603.74000001</v>
      </c>
      <c r="H24" s="75">
        <f>SUM(H25:H27)</f>
        <v>131098349.76000001</v>
      </c>
      <c r="I24" s="76">
        <f t="shared" si="0"/>
        <v>-900746.01999999583</v>
      </c>
      <c r="J24" s="77">
        <f t="shared" si="1"/>
        <v>-6.8707655103895622E-3</v>
      </c>
      <c r="K24" s="47"/>
      <c r="L24" s="47"/>
      <c r="M24" s="26"/>
    </row>
    <row r="25" spans="1:13" s="67" customFormat="1" ht="27" customHeight="1" x14ac:dyDescent="0.3">
      <c r="A25" s="60"/>
      <c r="B25" s="61"/>
      <c r="C25" s="62"/>
      <c r="D25" s="61" t="s">
        <v>13</v>
      </c>
      <c r="E25" s="62" t="s">
        <v>39</v>
      </c>
      <c r="F25" s="70"/>
      <c r="G25" s="64">
        <v>122820183.58000001</v>
      </c>
      <c r="H25" s="64">
        <v>123549411.14</v>
      </c>
      <c r="I25" s="65">
        <f t="shared" si="0"/>
        <v>-729227.55999998748</v>
      </c>
      <c r="J25" s="66">
        <f t="shared" si="1"/>
        <v>-5.9023151407307265E-3</v>
      </c>
      <c r="K25" s="47"/>
      <c r="L25" s="47"/>
      <c r="M25" s="26"/>
    </row>
    <row r="26" spans="1:13" s="67" customFormat="1" ht="27" customHeight="1" x14ac:dyDescent="0.3">
      <c r="A26" s="60"/>
      <c r="B26" s="61"/>
      <c r="C26" s="62"/>
      <c r="D26" s="61" t="s">
        <v>15</v>
      </c>
      <c r="E26" s="62" t="s">
        <v>40</v>
      </c>
      <c r="F26" s="70"/>
      <c r="G26" s="64">
        <v>4125525.6999999997</v>
      </c>
      <c r="H26" s="64">
        <v>3837689.53</v>
      </c>
      <c r="I26" s="65">
        <f t="shared" si="0"/>
        <v>287836.16999999993</v>
      </c>
      <c r="J26" s="66">
        <f t="shared" si="1"/>
        <v>7.5002463787110979E-2</v>
      </c>
      <c r="K26" s="47"/>
      <c r="L26" s="47"/>
      <c r="M26" s="26"/>
    </row>
    <row r="27" spans="1:13" s="47" customFormat="1" ht="27" customHeight="1" x14ac:dyDescent="0.3">
      <c r="A27" s="40"/>
      <c r="B27" s="41"/>
      <c r="C27" s="42"/>
      <c r="D27" s="41" t="s">
        <v>28</v>
      </c>
      <c r="E27" s="42" t="s">
        <v>41</v>
      </c>
      <c r="F27" s="80"/>
      <c r="G27" s="44">
        <v>3251894.46</v>
      </c>
      <c r="H27" s="44">
        <v>3711249.09</v>
      </c>
      <c r="I27" s="45">
        <f t="shared" si="0"/>
        <v>-459354.62999999989</v>
      </c>
      <c r="J27" s="46">
        <f t="shared" si="1"/>
        <v>-0.12377359181784263</v>
      </c>
      <c r="M27" s="26"/>
    </row>
    <row r="28" spans="1:13" s="26" customFormat="1" ht="27" customHeight="1" x14ac:dyDescent="0.3">
      <c r="A28" s="81"/>
      <c r="B28" s="34" t="s">
        <v>24</v>
      </c>
      <c r="C28" s="35" t="s">
        <v>42</v>
      </c>
      <c r="D28" s="35"/>
      <c r="E28" s="35"/>
      <c r="F28" s="36"/>
      <c r="G28" s="37">
        <v>980544.78000000014</v>
      </c>
      <c r="H28" s="37">
        <v>1020769.94</v>
      </c>
      <c r="I28" s="38">
        <f t="shared" si="0"/>
        <v>-40225.1599999998</v>
      </c>
      <c r="J28" s="39">
        <f t="shared" si="1"/>
        <v>-3.940668550643233E-2</v>
      </c>
      <c r="K28" s="47"/>
      <c r="L28" s="47"/>
    </row>
    <row r="29" spans="1:13" s="26" customFormat="1" ht="27" customHeight="1" x14ac:dyDescent="0.3">
      <c r="A29" s="81"/>
      <c r="B29" s="34" t="s">
        <v>26</v>
      </c>
      <c r="C29" s="35" t="s">
        <v>43</v>
      </c>
      <c r="D29" s="35"/>
      <c r="E29" s="35"/>
      <c r="F29" s="36"/>
      <c r="G29" s="37">
        <v>1458533.78</v>
      </c>
      <c r="H29" s="37">
        <v>1554005.38</v>
      </c>
      <c r="I29" s="38">
        <f t="shared" si="0"/>
        <v>-95471.59999999986</v>
      </c>
      <c r="J29" s="39">
        <f t="shared" si="1"/>
        <v>-6.1435823343159772E-2</v>
      </c>
      <c r="K29" s="47"/>
      <c r="L29" s="47"/>
    </row>
    <row r="30" spans="1:13" s="26" customFormat="1" ht="27" customHeight="1" x14ac:dyDescent="0.3">
      <c r="A30" s="81"/>
      <c r="B30" s="34" t="s">
        <v>44</v>
      </c>
      <c r="C30" s="35" t="s">
        <v>45</v>
      </c>
      <c r="D30" s="35"/>
      <c r="E30" s="35"/>
      <c r="F30" s="36"/>
      <c r="G30" s="37">
        <v>5874645.3799999999</v>
      </c>
      <c r="H30" s="37">
        <v>5487195.5300000003</v>
      </c>
      <c r="I30" s="38">
        <f t="shared" si="0"/>
        <v>387449.84999999963</v>
      </c>
      <c r="J30" s="39">
        <f t="shared" si="1"/>
        <v>7.0609812951207079E-2</v>
      </c>
      <c r="K30" s="47"/>
      <c r="L30" s="47"/>
    </row>
    <row r="31" spans="1:13" s="26" customFormat="1" ht="29.25" customHeight="1" x14ac:dyDescent="0.3">
      <c r="A31" s="71"/>
      <c r="B31" s="72" t="s">
        <v>46</v>
      </c>
      <c r="C31" s="82" t="s">
        <v>47</v>
      </c>
      <c r="D31" s="83"/>
      <c r="E31" s="83"/>
      <c r="F31" s="84"/>
      <c r="G31" s="75">
        <v>0</v>
      </c>
      <c r="H31" s="75">
        <v>0</v>
      </c>
      <c r="I31" s="76">
        <f t="shared" si="0"/>
        <v>0</v>
      </c>
      <c r="J31" s="77" t="str">
        <f t="shared" si="1"/>
        <v xml:space="preserve">-    </v>
      </c>
      <c r="K31" s="47"/>
      <c r="L31" s="47"/>
    </row>
    <row r="32" spans="1:13" s="26" customFormat="1" ht="27" customHeight="1" x14ac:dyDescent="0.3">
      <c r="A32" s="81"/>
      <c r="B32" s="34" t="s">
        <v>48</v>
      </c>
      <c r="C32" s="35" t="s">
        <v>49</v>
      </c>
      <c r="D32" s="35"/>
      <c r="E32" s="35"/>
      <c r="F32" s="36"/>
      <c r="G32" s="37">
        <v>635167.6100000001</v>
      </c>
      <c r="H32" s="37">
        <v>646416.35</v>
      </c>
      <c r="I32" s="38">
        <f t="shared" si="0"/>
        <v>-11248.739999999874</v>
      </c>
      <c r="J32" s="39">
        <f t="shared" si="1"/>
        <v>-1.7401694743642969E-2</v>
      </c>
      <c r="K32" s="47"/>
      <c r="L32" s="47"/>
    </row>
    <row r="33" spans="1:13" s="26" customFormat="1" ht="27" customHeight="1" x14ac:dyDescent="0.3">
      <c r="A33" s="85"/>
      <c r="B33" s="86" t="s">
        <v>50</v>
      </c>
      <c r="C33" s="86"/>
      <c r="D33" s="86"/>
      <c r="E33" s="86"/>
      <c r="F33" s="87"/>
      <c r="G33" s="88">
        <f>G7+G22+G23+G24+SUM(G28:G32)</f>
        <v>199957481.48000002</v>
      </c>
      <c r="H33" s="88">
        <f>H7+H22+H23+H24+SUM(H28:H32)</f>
        <v>199500509.89999998</v>
      </c>
      <c r="I33" s="89">
        <f t="shared" si="0"/>
        <v>456971.58000004292</v>
      </c>
      <c r="J33" s="90">
        <f t="shared" si="1"/>
        <v>2.2905785064364038E-3</v>
      </c>
      <c r="K33" s="47"/>
    </row>
    <row r="34" spans="1:13" s="47" customFormat="1" ht="9" customHeight="1" x14ac:dyDescent="0.3">
      <c r="A34" s="91"/>
      <c r="B34" s="41"/>
      <c r="C34" s="42"/>
      <c r="D34" s="42"/>
      <c r="E34" s="42"/>
      <c r="F34" s="43"/>
      <c r="G34" s="44"/>
      <c r="H34" s="44"/>
      <c r="I34" s="45"/>
      <c r="J34" s="46"/>
    </row>
    <row r="35" spans="1:13" s="26" customFormat="1" ht="27" customHeight="1" x14ac:dyDescent="0.3">
      <c r="A35" s="33" t="s">
        <v>51</v>
      </c>
      <c r="B35" s="92" t="s">
        <v>52</v>
      </c>
      <c r="C35" s="93"/>
      <c r="D35" s="93"/>
      <c r="E35" s="93"/>
      <c r="F35" s="94"/>
      <c r="G35" s="37"/>
      <c r="H35" s="37"/>
      <c r="I35" s="38"/>
      <c r="J35" s="39"/>
      <c r="K35" s="47"/>
    </row>
    <row r="36" spans="1:13" s="26" customFormat="1" ht="27" customHeight="1" x14ac:dyDescent="0.3">
      <c r="A36" s="81"/>
      <c r="B36" s="34" t="s">
        <v>11</v>
      </c>
      <c r="C36" s="35" t="s">
        <v>53</v>
      </c>
      <c r="D36" s="95"/>
      <c r="E36" s="35"/>
      <c r="F36" s="36"/>
      <c r="G36" s="37">
        <f>SUM(G37:G38)</f>
        <v>56726847.980000019</v>
      </c>
      <c r="H36" s="37">
        <f>SUM(H37:H38)</f>
        <v>54007668.610000014</v>
      </c>
      <c r="I36" s="38">
        <f t="shared" si="0"/>
        <v>2719179.3700000048</v>
      </c>
      <c r="J36" s="39">
        <f t="shared" si="1"/>
        <v>5.034802353043108E-2</v>
      </c>
      <c r="K36" s="47"/>
    </row>
    <row r="37" spans="1:13" s="47" customFormat="1" ht="27" customHeight="1" x14ac:dyDescent="0.3">
      <c r="A37" s="40"/>
      <c r="B37" s="41"/>
      <c r="C37" s="42"/>
      <c r="D37" s="41" t="s">
        <v>13</v>
      </c>
      <c r="E37" s="42" t="s">
        <v>54</v>
      </c>
      <c r="F37" s="43"/>
      <c r="G37" s="44">
        <v>56294245.720000021</v>
      </c>
      <c r="H37" s="44">
        <v>53539021.420000017</v>
      </c>
      <c r="I37" s="45">
        <f t="shared" si="0"/>
        <v>2755224.3000000045</v>
      </c>
      <c r="J37" s="46">
        <f t="shared" si="1"/>
        <v>5.1461984678165297E-2</v>
      </c>
      <c r="M37" s="26"/>
    </row>
    <row r="38" spans="1:13" s="47" customFormat="1" ht="27" customHeight="1" x14ac:dyDescent="0.3">
      <c r="A38" s="40"/>
      <c r="B38" s="41"/>
      <c r="C38" s="42"/>
      <c r="D38" s="41" t="s">
        <v>15</v>
      </c>
      <c r="E38" s="42" t="s">
        <v>55</v>
      </c>
      <c r="F38" s="43"/>
      <c r="G38" s="44">
        <v>432602.26</v>
      </c>
      <c r="H38" s="44">
        <v>468647.18999999994</v>
      </c>
      <c r="I38" s="45">
        <f t="shared" si="0"/>
        <v>-36044.929999999935</v>
      </c>
      <c r="J38" s="46">
        <f t="shared" si="1"/>
        <v>-7.6912719779670374E-2</v>
      </c>
      <c r="M38" s="26"/>
    </row>
    <row r="39" spans="1:13" s="26" customFormat="1" ht="27" customHeight="1" x14ac:dyDescent="0.3">
      <c r="A39" s="81"/>
      <c r="B39" s="34" t="s">
        <v>18</v>
      </c>
      <c r="C39" s="35" t="s">
        <v>56</v>
      </c>
      <c r="D39" s="95"/>
      <c r="E39" s="35"/>
      <c r="F39" s="36"/>
      <c r="G39" s="37">
        <f>SUM(G40:G56)</f>
        <v>12022055.24</v>
      </c>
      <c r="H39" s="37">
        <f>SUM(H40:H56)</f>
        <v>11433174.609999999</v>
      </c>
      <c r="I39" s="38">
        <f t="shared" si="0"/>
        <v>588880.63000000082</v>
      </c>
      <c r="J39" s="39">
        <f t="shared" si="1"/>
        <v>5.1506309497358481E-2</v>
      </c>
      <c r="K39" s="47"/>
    </row>
    <row r="40" spans="1:13" s="47" customFormat="1" ht="27" customHeight="1" x14ac:dyDescent="0.3">
      <c r="A40" s="91"/>
      <c r="B40" s="41"/>
      <c r="C40" s="42"/>
      <c r="D40" s="41" t="s">
        <v>13</v>
      </c>
      <c r="E40" s="42" t="s">
        <v>57</v>
      </c>
      <c r="F40" s="43"/>
      <c r="G40" s="44">
        <v>0</v>
      </c>
      <c r="H40" s="44">
        <v>0</v>
      </c>
      <c r="I40" s="45">
        <f t="shared" si="0"/>
        <v>0</v>
      </c>
      <c r="J40" s="46" t="str">
        <f t="shared" si="1"/>
        <v xml:space="preserve">-    </v>
      </c>
      <c r="M40" s="26"/>
    </row>
    <row r="41" spans="1:13" s="47" customFormat="1" ht="27" customHeight="1" x14ac:dyDescent="0.3">
      <c r="A41" s="91"/>
      <c r="B41" s="41"/>
      <c r="C41" s="42"/>
      <c r="D41" s="41" t="s">
        <v>15</v>
      </c>
      <c r="E41" s="42" t="s">
        <v>58</v>
      </c>
      <c r="F41" s="43"/>
      <c r="G41" s="44">
        <v>0</v>
      </c>
      <c r="H41" s="44">
        <v>0</v>
      </c>
      <c r="I41" s="45">
        <f t="shared" si="0"/>
        <v>0</v>
      </c>
      <c r="J41" s="46" t="str">
        <f t="shared" si="1"/>
        <v xml:space="preserve">-    </v>
      </c>
      <c r="M41" s="26"/>
    </row>
    <row r="42" spans="1:13" s="47" customFormat="1" ht="27" customHeight="1" x14ac:dyDescent="0.3">
      <c r="A42" s="91"/>
      <c r="B42" s="41"/>
      <c r="C42" s="96"/>
      <c r="D42" s="61" t="s">
        <v>28</v>
      </c>
      <c r="E42" s="62" t="s">
        <v>59</v>
      </c>
      <c r="F42" s="70"/>
      <c r="G42" s="44">
        <v>0</v>
      </c>
      <c r="H42" s="44">
        <v>0</v>
      </c>
      <c r="I42" s="45">
        <f t="shared" si="0"/>
        <v>0</v>
      </c>
      <c r="J42" s="46" t="str">
        <f t="shared" si="1"/>
        <v xml:space="preserve">-    </v>
      </c>
      <c r="M42" s="26"/>
    </row>
    <row r="43" spans="1:13" s="47" customFormat="1" ht="27" customHeight="1" x14ac:dyDescent="0.3">
      <c r="A43" s="91"/>
      <c r="B43" s="41"/>
      <c r="C43" s="96"/>
      <c r="D43" s="61" t="s">
        <v>34</v>
      </c>
      <c r="E43" s="62" t="s">
        <v>60</v>
      </c>
      <c r="F43" s="70"/>
      <c r="G43" s="44">
        <v>0</v>
      </c>
      <c r="H43" s="44">
        <v>0</v>
      </c>
      <c r="I43" s="45">
        <f t="shared" si="0"/>
        <v>0</v>
      </c>
      <c r="J43" s="46" t="str">
        <f t="shared" si="1"/>
        <v xml:space="preserve">-    </v>
      </c>
      <c r="M43" s="26"/>
    </row>
    <row r="44" spans="1:13" s="47" customFormat="1" ht="27" customHeight="1" x14ac:dyDescent="0.3">
      <c r="A44" s="91"/>
      <c r="B44" s="41"/>
      <c r="C44" s="96"/>
      <c r="D44" s="61" t="s">
        <v>61</v>
      </c>
      <c r="E44" s="62" t="s">
        <v>62</v>
      </c>
      <c r="F44" s="70"/>
      <c r="G44" s="44">
        <v>0</v>
      </c>
      <c r="H44" s="44">
        <v>0</v>
      </c>
      <c r="I44" s="45">
        <f t="shared" si="0"/>
        <v>0</v>
      </c>
      <c r="J44" s="46" t="str">
        <f t="shared" si="1"/>
        <v xml:space="preserve">-    </v>
      </c>
      <c r="M44" s="26"/>
    </row>
    <row r="45" spans="1:13" s="47" customFormat="1" ht="27" customHeight="1" x14ac:dyDescent="0.3">
      <c r="A45" s="97"/>
      <c r="B45" s="61"/>
      <c r="C45" s="98"/>
      <c r="D45" s="61" t="s">
        <v>63</v>
      </c>
      <c r="E45" s="62" t="s">
        <v>64</v>
      </c>
      <c r="F45" s="70"/>
      <c r="G45" s="64">
        <v>0</v>
      </c>
      <c r="H45" s="64">
        <v>0</v>
      </c>
      <c r="I45" s="65">
        <f t="shared" si="0"/>
        <v>0</v>
      </c>
      <c r="J45" s="66" t="str">
        <f t="shared" si="1"/>
        <v xml:space="preserve">-    </v>
      </c>
      <c r="M45" s="26"/>
    </row>
    <row r="46" spans="1:13" s="47" customFormat="1" ht="27" customHeight="1" x14ac:dyDescent="0.3">
      <c r="A46" s="91"/>
      <c r="B46" s="41"/>
      <c r="C46" s="96"/>
      <c r="D46" s="61" t="s">
        <v>65</v>
      </c>
      <c r="E46" s="62" t="s">
        <v>66</v>
      </c>
      <c r="F46" s="70"/>
      <c r="G46" s="44">
        <v>0</v>
      </c>
      <c r="H46" s="44">
        <v>0</v>
      </c>
      <c r="I46" s="45">
        <f t="shared" si="0"/>
        <v>0</v>
      </c>
      <c r="J46" s="46" t="str">
        <f t="shared" si="1"/>
        <v xml:space="preserve">-    </v>
      </c>
      <c r="M46" s="26"/>
    </row>
    <row r="47" spans="1:13" s="47" customFormat="1" ht="27" customHeight="1" x14ac:dyDescent="0.3">
      <c r="A47" s="91"/>
      <c r="B47" s="41"/>
      <c r="C47" s="96"/>
      <c r="D47" s="61" t="s">
        <v>67</v>
      </c>
      <c r="E47" s="62" t="s">
        <v>68</v>
      </c>
      <c r="F47" s="70"/>
      <c r="G47" s="44">
        <v>0</v>
      </c>
      <c r="H47" s="44">
        <v>0</v>
      </c>
      <c r="I47" s="76">
        <f t="shared" si="0"/>
        <v>0</v>
      </c>
      <c r="J47" s="77" t="str">
        <f t="shared" si="1"/>
        <v xml:space="preserve">-    </v>
      </c>
      <c r="M47" s="26"/>
    </row>
    <row r="48" spans="1:13" s="47" customFormat="1" ht="27" customHeight="1" x14ac:dyDescent="0.3">
      <c r="A48" s="91"/>
      <c r="B48" s="41"/>
      <c r="C48" s="96"/>
      <c r="D48" s="61" t="s">
        <v>69</v>
      </c>
      <c r="E48" s="62" t="s">
        <v>70</v>
      </c>
      <c r="F48" s="70"/>
      <c r="G48" s="44">
        <v>0</v>
      </c>
      <c r="H48" s="44">
        <v>0</v>
      </c>
      <c r="I48" s="76">
        <f t="shared" si="0"/>
        <v>0</v>
      </c>
      <c r="J48" s="77" t="str">
        <f t="shared" si="1"/>
        <v xml:space="preserve">-    </v>
      </c>
      <c r="M48" s="26"/>
    </row>
    <row r="49" spans="1:13" s="47" customFormat="1" ht="27" customHeight="1" x14ac:dyDescent="0.3">
      <c r="A49" s="91"/>
      <c r="B49" s="41"/>
      <c r="C49" s="96"/>
      <c r="D49" s="61" t="s">
        <v>71</v>
      </c>
      <c r="E49" s="62" t="s">
        <v>72</v>
      </c>
      <c r="F49" s="70"/>
      <c r="G49" s="44">
        <v>0</v>
      </c>
      <c r="H49" s="44">
        <v>0</v>
      </c>
      <c r="I49" s="76">
        <f t="shared" si="0"/>
        <v>0</v>
      </c>
      <c r="J49" s="77" t="str">
        <f t="shared" si="1"/>
        <v xml:space="preserve">-    </v>
      </c>
      <c r="M49" s="26"/>
    </row>
    <row r="50" spans="1:13" s="47" customFormat="1" ht="27" customHeight="1" x14ac:dyDescent="0.3">
      <c r="A50" s="91"/>
      <c r="B50" s="41"/>
      <c r="C50" s="96"/>
      <c r="D50" s="61" t="s">
        <v>73</v>
      </c>
      <c r="E50" s="62" t="s">
        <v>74</v>
      </c>
      <c r="F50" s="70"/>
      <c r="G50" s="44">
        <v>259496.28</v>
      </c>
      <c r="H50" s="44">
        <v>4915</v>
      </c>
      <c r="I50" s="45">
        <f t="shared" si="0"/>
        <v>254581.28</v>
      </c>
      <c r="J50" s="46">
        <f t="shared" si="1"/>
        <v>51.796801627670398</v>
      </c>
      <c r="M50" s="26"/>
    </row>
    <row r="51" spans="1:13" s="47" customFormat="1" ht="27" customHeight="1" x14ac:dyDescent="0.3">
      <c r="A51" s="91"/>
      <c r="B51" s="41"/>
      <c r="C51" s="96"/>
      <c r="D51" s="61" t="s">
        <v>75</v>
      </c>
      <c r="E51" s="62" t="s">
        <v>76</v>
      </c>
      <c r="F51" s="70"/>
      <c r="G51" s="44">
        <v>0</v>
      </c>
      <c r="H51" s="44">
        <v>0</v>
      </c>
      <c r="I51" s="45">
        <f t="shared" si="0"/>
        <v>0</v>
      </c>
      <c r="J51" s="46" t="str">
        <f t="shared" si="1"/>
        <v xml:space="preserve">-    </v>
      </c>
      <c r="M51" s="26"/>
    </row>
    <row r="52" spans="1:13" s="47" customFormat="1" ht="27" customHeight="1" x14ac:dyDescent="0.3">
      <c r="A52" s="91"/>
      <c r="B52" s="41"/>
      <c r="C52" s="96"/>
      <c r="D52" s="61" t="s">
        <v>77</v>
      </c>
      <c r="E52" s="62" t="s">
        <v>78</v>
      </c>
      <c r="F52" s="70"/>
      <c r="G52" s="44">
        <v>3232026.3400000003</v>
      </c>
      <c r="H52" s="44">
        <v>3035409.47</v>
      </c>
      <c r="I52" s="65">
        <f t="shared" si="0"/>
        <v>196616.87000000011</v>
      </c>
      <c r="J52" s="66">
        <f t="shared" si="1"/>
        <v>6.4774414108947256E-2</v>
      </c>
      <c r="M52" s="26"/>
    </row>
    <row r="53" spans="1:13" s="47" customFormat="1" ht="27" customHeight="1" x14ac:dyDescent="0.3">
      <c r="A53" s="91"/>
      <c r="B53" s="41"/>
      <c r="C53" s="96"/>
      <c r="D53" s="61" t="s">
        <v>79</v>
      </c>
      <c r="E53" s="62" t="s">
        <v>80</v>
      </c>
      <c r="F53" s="70"/>
      <c r="G53" s="44">
        <v>2114318.38</v>
      </c>
      <c r="H53" s="44">
        <v>2784759</v>
      </c>
      <c r="I53" s="65">
        <f t="shared" si="0"/>
        <v>-670440.62000000011</v>
      </c>
      <c r="J53" s="66">
        <f t="shared" si="1"/>
        <v>-0.2407535517436159</v>
      </c>
      <c r="M53" s="26"/>
    </row>
    <row r="54" spans="1:13" s="47" customFormat="1" ht="27" customHeight="1" x14ac:dyDescent="0.3">
      <c r="A54" s="91"/>
      <c r="B54" s="99"/>
      <c r="C54" s="100"/>
      <c r="D54" s="61" t="s">
        <v>81</v>
      </c>
      <c r="E54" s="101" t="s">
        <v>82</v>
      </c>
      <c r="F54" s="63"/>
      <c r="G54" s="44">
        <v>1038179.13</v>
      </c>
      <c r="H54" s="44">
        <v>971118.18</v>
      </c>
      <c r="I54" s="45">
        <f t="shared" si="0"/>
        <v>67060.949999999953</v>
      </c>
      <c r="J54" s="46">
        <f t="shared" si="1"/>
        <v>6.9055395502944816E-2</v>
      </c>
      <c r="M54" s="26"/>
    </row>
    <row r="55" spans="1:13" s="47" customFormat="1" ht="27" customHeight="1" x14ac:dyDescent="0.3">
      <c r="A55" s="91"/>
      <c r="B55" s="99"/>
      <c r="C55" s="100"/>
      <c r="D55" s="61" t="s">
        <v>83</v>
      </c>
      <c r="E55" s="101" t="s">
        <v>84</v>
      </c>
      <c r="F55" s="63"/>
      <c r="G55" s="44">
        <v>5378035.1100000003</v>
      </c>
      <c r="H55" s="44">
        <v>4636972.96</v>
      </c>
      <c r="I55" s="65">
        <f t="shared" si="0"/>
        <v>741062.15000000037</v>
      </c>
      <c r="J55" s="66">
        <f t="shared" si="1"/>
        <v>0.15981593086538085</v>
      </c>
      <c r="M55" s="26"/>
    </row>
    <row r="56" spans="1:13" s="47" customFormat="1" ht="27" customHeight="1" x14ac:dyDescent="0.3">
      <c r="A56" s="91"/>
      <c r="B56" s="99"/>
      <c r="C56" s="100"/>
      <c r="D56" s="61" t="s">
        <v>85</v>
      </c>
      <c r="E56" s="101" t="s">
        <v>86</v>
      </c>
      <c r="F56" s="63"/>
      <c r="G56" s="44">
        <v>0</v>
      </c>
      <c r="H56" s="44">
        <v>0</v>
      </c>
      <c r="I56" s="65">
        <f t="shared" si="0"/>
        <v>0</v>
      </c>
      <c r="J56" s="66" t="str">
        <f t="shared" si="1"/>
        <v xml:space="preserve">-    </v>
      </c>
      <c r="M56" s="26"/>
    </row>
    <row r="57" spans="1:13" s="47" customFormat="1" ht="27" customHeight="1" x14ac:dyDescent="0.3">
      <c r="A57" s="91"/>
      <c r="B57" s="34" t="s">
        <v>20</v>
      </c>
      <c r="C57" s="35" t="s">
        <v>87</v>
      </c>
      <c r="D57" s="102"/>
      <c r="E57" s="103"/>
      <c r="F57" s="104"/>
      <c r="G57" s="37">
        <f>SUM(G58:G60)</f>
        <v>21859016.040000003</v>
      </c>
      <c r="H57" s="37">
        <f>SUM(H58:H60)</f>
        <v>20149023.010000005</v>
      </c>
      <c r="I57" s="76">
        <f t="shared" si="0"/>
        <v>1709993.0299999975</v>
      </c>
      <c r="J57" s="77">
        <f t="shared" si="1"/>
        <v>8.4867292530825145E-2</v>
      </c>
      <c r="L57" s="105"/>
      <c r="M57" s="26"/>
    </row>
    <row r="58" spans="1:13" s="67" customFormat="1" ht="27" customHeight="1" x14ac:dyDescent="0.3">
      <c r="A58" s="97"/>
      <c r="B58" s="72"/>
      <c r="C58" s="73"/>
      <c r="D58" s="61" t="s">
        <v>13</v>
      </c>
      <c r="E58" s="101" t="s">
        <v>88</v>
      </c>
      <c r="F58" s="106"/>
      <c r="G58" s="64">
        <v>21768403.859999999</v>
      </c>
      <c r="H58" s="64">
        <v>20023620.200000007</v>
      </c>
      <c r="I58" s="65">
        <f t="shared" si="0"/>
        <v>1744783.6599999927</v>
      </c>
      <c r="J58" s="66">
        <f t="shared" si="1"/>
        <v>8.7136274188819862E-2</v>
      </c>
      <c r="K58" s="47"/>
      <c r="L58" s="47"/>
      <c r="M58" s="26"/>
    </row>
    <row r="59" spans="1:13" s="67" customFormat="1" ht="27" customHeight="1" x14ac:dyDescent="0.3">
      <c r="A59" s="97"/>
      <c r="B59" s="107"/>
      <c r="C59" s="61"/>
      <c r="D59" s="61" t="s">
        <v>15</v>
      </c>
      <c r="E59" s="101" t="s">
        <v>89</v>
      </c>
      <c r="F59" s="106"/>
      <c r="G59" s="64">
        <v>86667.260000000009</v>
      </c>
      <c r="H59" s="64">
        <v>82388.45</v>
      </c>
      <c r="I59" s="65">
        <f t="shared" si="0"/>
        <v>4278.8100000000122</v>
      </c>
      <c r="J59" s="66">
        <f t="shared" si="1"/>
        <v>5.1934585491048957E-2</v>
      </c>
      <c r="K59" s="47"/>
      <c r="L59" s="47"/>
      <c r="M59" s="26"/>
    </row>
    <row r="60" spans="1:13" s="67" customFormat="1" ht="27" customHeight="1" x14ac:dyDescent="0.3">
      <c r="A60" s="97"/>
      <c r="B60" s="107"/>
      <c r="C60" s="61"/>
      <c r="D60" s="61" t="s">
        <v>28</v>
      </c>
      <c r="E60" s="101" t="s">
        <v>90</v>
      </c>
      <c r="F60" s="106"/>
      <c r="G60" s="64">
        <v>3944.92</v>
      </c>
      <c r="H60" s="64">
        <v>43014.36</v>
      </c>
      <c r="I60" s="65">
        <f t="shared" si="0"/>
        <v>-39069.440000000002</v>
      </c>
      <c r="J60" s="66">
        <f t="shared" si="1"/>
        <v>-0.90828830186012299</v>
      </c>
      <c r="K60" s="47"/>
      <c r="L60" s="47"/>
      <c r="M60" s="26"/>
    </row>
    <row r="61" spans="1:13" s="67" customFormat="1" ht="27" customHeight="1" x14ac:dyDescent="0.3">
      <c r="A61" s="97"/>
      <c r="B61" s="72" t="s">
        <v>22</v>
      </c>
      <c r="C61" s="108" t="s">
        <v>91</v>
      </c>
      <c r="D61" s="61"/>
      <c r="E61" s="109"/>
      <c r="F61" s="110"/>
      <c r="G61" s="75">
        <v>6481343.169999999</v>
      </c>
      <c r="H61" s="75">
        <v>6486665.8100000005</v>
      </c>
      <c r="I61" s="76">
        <f t="shared" si="0"/>
        <v>-5322.6400000015274</v>
      </c>
      <c r="J61" s="77">
        <f t="shared" si="1"/>
        <v>-8.2055098195378236E-4</v>
      </c>
      <c r="K61" s="47"/>
      <c r="L61" s="47"/>
      <c r="M61" s="26"/>
    </row>
    <row r="62" spans="1:13" s="26" customFormat="1" ht="27" customHeight="1" x14ac:dyDescent="0.3">
      <c r="A62" s="97"/>
      <c r="B62" s="34" t="s">
        <v>24</v>
      </c>
      <c r="C62" s="111" t="s">
        <v>92</v>
      </c>
      <c r="D62" s="34"/>
      <c r="E62" s="103"/>
      <c r="F62" s="104"/>
      <c r="G62" s="37">
        <v>804308.98</v>
      </c>
      <c r="H62" s="37">
        <v>809806.6</v>
      </c>
      <c r="I62" s="38">
        <f t="shared" si="0"/>
        <v>-5497.6199999999953</v>
      </c>
      <c r="J62" s="39">
        <f t="shared" si="1"/>
        <v>-6.7888061174112384E-3</v>
      </c>
      <c r="K62" s="47"/>
      <c r="L62" s="47"/>
    </row>
    <row r="63" spans="1:13" s="26" customFormat="1" ht="27" customHeight="1" x14ac:dyDescent="0.3">
      <c r="A63" s="97"/>
      <c r="B63" s="34" t="s">
        <v>26</v>
      </c>
      <c r="C63" s="111" t="s">
        <v>93</v>
      </c>
      <c r="D63" s="93"/>
      <c r="E63" s="111"/>
      <c r="F63" s="112"/>
      <c r="G63" s="37">
        <f>SUM(G64:G68)</f>
        <v>85259612.759999976</v>
      </c>
      <c r="H63" s="37">
        <f>SUM(H64:H68)</f>
        <v>83793811.520000011</v>
      </c>
      <c r="I63" s="38">
        <f t="shared" si="0"/>
        <v>1465801.2399999648</v>
      </c>
      <c r="J63" s="39">
        <f t="shared" si="1"/>
        <v>1.7492953398475085E-2</v>
      </c>
      <c r="K63" s="47"/>
    </row>
    <row r="64" spans="1:13" s="47" customFormat="1" ht="27" customHeight="1" x14ac:dyDescent="0.3">
      <c r="A64" s="91"/>
      <c r="B64" s="41"/>
      <c r="C64" s="113"/>
      <c r="D64" s="41" t="s">
        <v>13</v>
      </c>
      <c r="E64" s="42" t="s">
        <v>94</v>
      </c>
      <c r="F64" s="114"/>
      <c r="G64" s="44">
        <v>42479101.469999991</v>
      </c>
      <c r="H64" s="44">
        <v>42801738.520000003</v>
      </c>
      <c r="I64" s="45">
        <f t="shared" si="0"/>
        <v>-322637.05000001192</v>
      </c>
      <c r="J64" s="46">
        <f t="shared" si="1"/>
        <v>-7.5379426433637283E-3</v>
      </c>
      <c r="M64" s="26"/>
    </row>
    <row r="65" spans="1:13" s="47" customFormat="1" ht="27" customHeight="1" x14ac:dyDescent="0.3">
      <c r="A65" s="91"/>
      <c r="B65" s="41"/>
      <c r="C65" s="113"/>
      <c r="D65" s="41" t="s">
        <v>15</v>
      </c>
      <c r="E65" s="42" t="s">
        <v>95</v>
      </c>
      <c r="F65" s="114"/>
      <c r="G65" s="44">
        <v>1168949.04</v>
      </c>
      <c r="H65" s="44">
        <v>1219628.1999999997</v>
      </c>
      <c r="I65" s="45">
        <f t="shared" si="0"/>
        <v>-50679.159999999683</v>
      </c>
      <c r="J65" s="46">
        <f t="shared" si="1"/>
        <v>-4.155295851637384E-2</v>
      </c>
      <c r="M65" s="26"/>
    </row>
    <row r="66" spans="1:13" s="47" customFormat="1" ht="27" customHeight="1" x14ac:dyDescent="0.3">
      <c r="A66" s="91"/>
      <c r="B66" s="41"/>
      <c r="C66" s="113"/>
      <c r="D66" s="41" t="s">
        <v>28</v>
      </c>
      <c r="E66" s="42" t="s">
        <v>96</v>
      </c>
      <c r="F66" s="114"/>
      <c r="G66" s="44">
        <v>35508586.819999978</v>
      </c>
      <c r="H66" s="44">
        <v>34030432.920000009</v>
      </c>
      <c r="I66" s="45">
        <f t="shared" si="0"/>
        <v>1478153.8999999687</v>
      </c>
      <c r="J66" s="46">
        <f t="shared" si="1"/>
        <v>4.3436235544662839E-2</v>
      </c>
      <c r="M66" s="26"/>
    </row>
    <row r="67" spans="1:13" s="47" customFormat="1" ht="27" customHeight="1" x14ac:dyDescent="0.3">
      <c r="A67" s="91"/>
      <c r="B67" s="41"/>
      <c r="C67" s="113"/>
      <c r="D67" s="41" t="s">
        <v>34</v>
      </c>
      <c r="E67" s="42" t="s">
        <v>97</v>
      </c>
      <c r="F67" s="114"/>
      <c r="G67" s="44">
        <v>808850.39000000013</v>
      </c>
      <c r="H67" s="44">
        <v>768865.58</v>
      </c>
      <c r="I67" s="45">
        <f t="shared" si="0"/>
        <v>39984.810000000172</v>
      </c>
      <c r="J67" s="46">
        <f t="shared" si="1"/>
        <v>5.2004942138260596E-2</v>
      </c>
      <c r="M67" s="26"/>
    </row>
    <row r="68" spans="1:13" s="47" customFormat="1" ht="27" customHeight="1" x14ac:dyDescent="0.3">
      <c r="A68" s="91"/>
      <c r="B68" s="41"/>
      <c r="C68" s="113"/>
      <c r="D68" s="41" t="s">
        <v>61</v>
      </c>
      <c r="E68" s="42" t="s">
        <v>98</v>
      </c>
      <c r="F68" s="114"/>
      <c r="G68" s="44">
        <v>5294125.04</v>
      </c>
      <c r="H68" s="44">
        <v>4973146.2999999989</v>
      </c>
      <c r="I68" s="45">
        <f t="shared" si="0"/>
        <v>320978.74000000115</v>
      </c>
      <c r="J68" s="46">
        <f t="shared" si="1"/>
        <v>6.4542388387005878E-2</v>
      </c>
      <c r="M68" s="26"/>
    </row>
    <row r="69" spans="1:13" s="47" customFormat="1" ht="27" customHeight="1" x14ac:dyDescent="0.3">
      <c r="A69" s="91"/>
      <c r="B69" s="34" t="s">
        <v>44</v>
      </c>
      <c r="C69" s="111" t="s">
        <v>99</v>
      </c>
      <c r="D69" s="115"/>
      <c r="E69" s="103"/>
      <c r="F69" s="104"/>
      <c r="G69" s="37">
        <v>1564739.99</v>
      </c>
      <c r="H69" s="37">
        <v>1546681.7199999997</v>
      </c>
      <c r="I69" s="76">
        <f t="shared" si="0"/>
        <v>18058.270000000251</v>
      </c>
      <c r="J69" s="77">
        <f t="shared" si="1"/>
        <v>1.1675491968703331E-2</v>
      </c>
      <c r="M69" s="26"/>
    </row>
    <row r="70" spans="1:13" s="26" customFormat="1" ht="27" customHeight="1" x14ac:dyDescent="0.3">
      <c r="A70" s="91"/>
      <c r="B70" s="34" t="s">
        <v>46</v>
      </c>
      <c r="C70" s="111" t="s">
        <v>100</v>
      </c>
      <c r="D70" s="93"/>
      <c r="E70" s="111"/>
      <c r="F70" s="112"/>
      <c r="G70" s="37">
        <f>SUM(G71:G73)</f>
        <v>6417226.6899999995</v>
      </c>
      <c r="H70" s="37">
        <f>SUM(H71:H73)</f>
        <v>6211897.6999999993</v>
      </c>
      <c r="I70" s="38">
        <f t="shared" si="0"/>
        <v>205328.99000000022</v>
      </c>
      <c r="J70" s="39">
        <f t="shared" si="1"/>
        <v>3.3054148654122276E-2</v>
      </c>
      <c r="K70" s="47"/>
    </row>
    <row r="71" spans="1:13" s="67" customFormat="1" ht="27" customHeight="1" x14ac:dyDescent="0.3">
      <c r="A71" s="97"/>
      <c r="B71" s="61"/>
      <c r="C71" s="109"/>
      <c r="D71" s="61" t="s">
        <v>13</v>
      </c>
      <c r="E71" s="62" t="s">
        <v>101</v>
      </c>
      <c r="F71" s="116"/>
      <c r="G71" s="64">
        <v>8951.14</v>
      </c>
      <c r="H71" s="64">
        <v>46340.12</v>
      </c>
      <c r="I71" s="65">
        <f t="shared" si="0"/>
        <v>-37388.980000000003</v>
      </c>
      <c r="J71" s="66">
        <f t="shared" si="1"/>
        <v>-0.80683822139433392</v>
      </c>
      <c r="K71" s="47"/>
      <c r="L71" s="47"/>
      <c r="M71" s="26"/>
    </row>
    <row r="72" spans="1:13" s="78" customFormat="1" ht="27" customHeight="1" x14ac:dyDescent="0.3">
      <c r="A72" s="71"/>
      <c r="B72" s="72"/>
      <c r="C72" s="108"/>
      <c r="D72" s="61" t="s">
        <v>15</v>
      </c>
      <c r="E72" s="62" t="s">
        <v>102</v>
      </c>
      <c r="F72" s="110"/>
      <c r="G72" s="64">
        <v>2998556.8099999996</v>
      </c>
      <c r="H72" s="64">
        <v>2870807.81</v>
      </c>
      <c r="I72" s="65">
        <f t="shared" si="0"/>
        <v>127748.99999999953</v>
      </c>
      <c r="J72" s="66">
        <f t="shared" si="1"/>
        <v>4.4499321603837884E-2</v>
      </c>
      <c r="K72" s="47"/>
      <c r="L72" s="47"/>
      <c r="M72" s="26"/>
    </row>
    <row r="73" spans="1:13" s="78" customFormat="1" ht="27" customHeight="1" x14ac:dyDescent="0.3">
      <c r="A73" s="71"/>
      <c r="B73" s="72"/>
      <c r="C73" s="108"/>
      <c r="D73" s="61" t="s">
        <v>28</v>
      </c>
      <c r="E73" s="62" t="s">
        <v>103</v>
      </c>
      <c r="F73" s="110"/>
      <c r="G73" s="64">
        <v>3409718.7399999993</v>
      </c>
      <c r="H73" s="64">
        <v>3294749.7699999996</v>
      </c>
      <c r="I73" s="65">
        <f t="shared" si="0"/>
        <v>114968.96999999974</v>
      </c>
      <c r="J73" s="66">
        <f t="shared" si="1"/>
        <v>3.4894598384022271E-2</v>
      </c>
      <c r="K73" s="47"/>
      <c r="L73" s="47"/>
      <c r="M73" s="26"/>
    </row>
    <row r="74" spans="1:13" s="78" customFormat="1" ht="27" customHeight="1" x14ac:dyDescent="0.3">
      <c r="A74" s="71"/>
      <c r="B74" s="72" t="s">
        <v>48</v>
      </c>
      <c r="C74" s="108" t="s">
        <v>104</v>
      </c>
      <c r="D74" s="117"/>
      <c r="E74" s="108"/>
      <c r="F74" s="110"/>
      <c r="G74" s="75">
        <v>0</v>
      </c>
      <c r="H74" s="75">
        <v>0</v>
      </c>
      <c r="I74" s="76">
        <f t="shared" si="0"/>
        <v>0</v>
      </c>
      <c r="J74" s="77" t="str">
        <f t="shared" si="1"/>
        <v xml:space="preserve">-    </v>
      </c>
      <c r="K74" s="47"/>
      <c r="L74" s="47"/>
      <c r="M74" s="26"/>
    </row>
    <row r="75" spans="1:13" s="26" customFormat="1" ht="27" customHeight="1" x14ac:dyDescent="0.3">
      <c r="A75" s="71"/>
      <c r="B75" s="34" t="s">
        <v>105</v>
      </c>
      <c r="C75" s="111" t="s">
        <v>106</v>
      </c>
      <c r="D75" s="93"/>
      <c r="E75" s="111"/>
      <c r="F75" s="112"/>
      <c r="G75" s="37">
        <f>SUM(G76:G77)</f>
        <v>18761.350000001032</v>
      </c>
      <c r="H75" s="37">
        <f>SUM(H76:H77)</f>
        <v>853957.3199999989</v>
      </c>
      <c r="I75" s="38">
        <f t="shared" si="0"/>
        <v>-835195.96999999788</v>
      </c>
      <c r="J75" s="39">
        <f t="shared" si="1"/>
        <v>-0.97803010810891455</v>
      </c>
      <c r="K75" s="47"/>
    </row>
    <row r="76" spans="1:13" s="47" customFormat="1" ht="27" customHeight="1" x14ac:dyDescent="0.3">
      <c r="A76" s="118"/>
      <c r="B76" s="99"/>
      <c r="C76" s="113"/>
      <c r="D76" s="41" t="s">
        <v>13</v>
      </c>
      <c r="E76" s="113" t="s">
        <v>107</v>
      </c>
      <c r="F76" s="114"/>
      <c r="G76" s="44">
        <v>18517.310000001024</v>
      </c>
      <c r="H76" s="44">
        <v>843707.76999999885</v>
      </c>
      <c r="I76" s="45">
        <f t="shared" si="0"/>
        <v>-825190.45999999787</v>
      </c>
      <c r="J76" s="46">
        <f t="shared" si="1"/>
        <v>-0.97805246003601343</v>
      </c>
      <c r="M76" s="26"/>
    </row>
    <row r="77" spans="1:13" s="47" customFormat="1" ht="27" customHeight="1" x14ac:dyDescent="0.3">
      <c r="A77" s="118"/>
      <c r="B77" s="99"/>
      <c r="C77" s="113"/>
      <c r="D77" s="41" t="s">
        <v>15</v>
      </c>
      <c r="E77" s="113" t="s">
        <v>108</v>
      </c>
      <c r="F77" s="114"/>
      <c r="G77" s="44">
        <v>244.04000000000951</v>
      </c>
      <c r="H77" s="44">
        <v>10249.549999999999</v>
      </c>
      <c r="I77" s="45">
        <f t="shared" si="0"/>
        <v>-10005.509999999989</v>
      </c>
      <c r="J77" s="46">
        <f t="shared" si="1"/>
        <v>-0.97619017420276888</v>
      </c>
      <c r="M77" s="26"/>
    </row>
    <row r="78" spans="1:13" s="26" customFormat="1" ht="27" customHeight="1" x14ac:dyDescent="0.3">
      <c r="A78" s="118"/>
      <c r="B78" s="34" t="s">
        <v>109</v>
      </c>
      <c r="C78" s="111" t="s">
        <v>110</v>
      </c>
      <c r="D78" s="93"/>
      <c r="E78" s="111"/>
      <c r="F78" s="112"/>
      <c r="G78" s="37">
        <f>SUM(G79:G82)</f>
        <v>5012355.2</v>
      </c>
      <c r="H78" s="37">
        <f>SUM(H79:H82)</f>
        <v>7800826.8700000001</v>
      </c>
      <c r="I78" s="38">
        <f t="shared" si="0"/>
        <v>-2788471.67</v>
      </c>
      <c r="J78" s="39">
        <f t="shared" si="1"/>
        <v>-0.35745847414249815</v>
      </c>
      <c r="K78" s="47"/>
    </row>
    <row r="79" spans="1:13" s="47" customFormat="1" ht="27" customHeight="1" x14ac:dyDescent="0.3">
      <c r="A79" s="119"/>
      <c r="B79" s="99"/>
      <c r="C79" s="113"/>
      <c r="D79" s="41" t="s">
        <v>13</v>
      </c>
      <c r="E79" s="113" t="s">
        <v>111</v>
      </c>
      <c r="F79" s="114"/>
      <c r="G79" s="44">
        <v>3400000</v>
      </c>
      <c r="H79" s="44">
        <v>6433000</v>
      </c>
      <c r="I79" s="45">
        <f t="shared" si="0"/>
        <v>-3033000</v>
      </c>
      <c r="J79" s="46">
        <f t="shared" si="1"/>
        <v>-0.47147520596922121</v>
      </c>
      <c r="M79" s="26"/>
    </row>
    <row r="80" spans="1:13" s="47" customFormat="1" ht="27" customHeight="1" x14ac:dyDescent="0.3">
      <c r="A80" s="119"/>
      <c r="B80" s="99"/>
      <c r="C80" s="113"/>
      <c r="D80" s="41" t="s">
        <v>15</v>
      </c>
      <c r="E80" s="113" t="s">
        <v>112</v>
      </c>
      <c r="F80" s="114"/>
      <c r="G80" s="44">
        <v>0</v>
      </c>
      <c r="H80" s="44">
        <v>0</v>
      </c>
      <c r="I80" s="45">
        <f t="shared" si="0"/>
        <v>0</v>
      </c>
      <c r="J80" s="46" t="str">
        <f t="shared" si="1"/>
        <v xml:space="preserve">-    </v>
      </c>
      <c r="M80" s="26"/>
    </row>
    <row r="81" spans="1:13" s="47" customFormat="1" ht="27" customHeight="1" x14ac:dyDescent="0.3">
      <c r="A81" s="119"/>
      <c r="B81" s="99"/>
      <c r="C81" s="113"/>
      <c r="D81" s="41" t="s">
        <v>28</v>
      </c>
      <c r="E81" s="113" t="s">
        <v>113</v>
      </c>
      <c r="F81" s="114"/>
      <c r="G81" s="44">
        <v>0</v>
      </c>
      <c r="H81" s="44">
        <v>452766.87</v>
      </c>
      <c r="I81" s="45">
        <f t="shared" si="0"/>
        <v>-452766.87</v>
      </c>
      <c r="J81" s="46">
        <f t="shared" si="1"/>
        <v>-1</v>
      </c>
      <c r="M81" s="26"/>
    </row>
    <row r="82" spans="1:13" s="47" customFormat="1" ht="27" customHeight="1" x14ac:dyDescent="0.3">
      <c r="A82" s="119"/>
      <c r="B82" s="99"/>
      <c r="C82" s="113"/>
      <c r="D82" s="41" t="s">
        <v>34</v>
      </c>
      <c r="E82" s="113" t="s">
        <v>114</v>
      </c>
      <c r="F82" s="114"/>
      <c r="G82" s="44">
        <v>1612355.2000000002</v>
      </c>
      <c r="H82" s="44">
        <v>915060</v>
      </c>
      <c r="I82" s="45">
        <f t="shared" si="0"/>
        <v>697295.20000000019</v>
      </c>
      <c r="J82" s="46">
        <f t="shared" si="1"/>
        <v>0.76202128822153758</v>
      </c>
      <c r="M82" s="26"/>
    </row>
    <row r="83" spans="1:13" s="26" customFormat="1" ht="27" customHeight="1" x14ac:dyDescent="0.3">
      <c r="A83" s="85"/>
      <c r="B83" s="86" t="s">
        <v>115</v>
      </c>
      <c r="C83" s="86"/>
      <c r="D83" s="86"/>
      <c r="E83" s="86"/>
      <c r="F83" s="87"/>
      <c r="G83" s="88">
        <f>G36+G39+G57+G61+G62+G63+G69+G70+G74+G75+G78</f>
        <v>196166267.40000001</v>
      </c>
      <c r="H83" s="88">
        <f>H36+H39+H57+H61+H62+H63+H69+H70+H74+H75+H78</f>
        <v>193093513.77000001</v>
      </c>
      <c r="I83" s="89">
        <f t="shared" si="0"/>
        <v>3072753.6299999952</v>
      </c>
      <c r="J83" s="90">
        <f t="shared" si="1"/>
        <v>1.5913292839344426E-2</v>
      </c>
      <c r="K83" s="47"/>
    </row>
    <row r="84" spans="1:13" s="47" customFormat="1" ht="9" customHeight="1" thickBot="1" x14ac:dyDescent="0.35">
      <c r="A84" s="119"/>
      <c r="B84" s="41"/>
      <c r="C84" s="113"/>
      <c r="D84" s="100"/>
      <c r="E84" s="113"/>
      <c r="F84" s="114"/>
      <c r="G84" s="44"/>
      <c r="H84" s="44"/>
      <c r="I84" s="45"/>
      <c r="J84" s="46"/>
      <c r="M84" s="26"/>
    </row>
    <row r="85" spans="1:13" s="126" customFormat="1" ht="27" customHeight="1" thickTop="1" thickBot="1" x14ac:dyDescent="0.35">
      <c r="A85" s="120" t="s">
        <v>116</v>
      </c>
      <c r="B85" s="121"/>
      <c r="C85" s="121"/>
      <c r="D85" s="121"/>
      <c r="E85" s="121"/>
      <c r="F85" s="122"/>
      <c r="G85" s="123">
        <f>G33-G83</f>
        <v>3791214.0800000131</v>
      </c>
      <c r="H85" s="123">
        <f>H33-H83</f>
        <v>6406996.1299999654</v>
      </c>
      <c r="I85" s="124">
        <f t="shared" si="0"/>
        <v>-2615782.0499999523</v>
      </c>
      <c r="J85" s="125">
        <f t="shared" si="1"/>
        <v>-0.40826964726135495</v>
      </c>
      <c r="K85" s="47"/>
      <c r="M85" s="26"/>
    </row>
    <row r="86" spans="1:13" s="126" customFormat="1" ht="9" customHeight="1" thickTop="1" x14ac:dyDescent="0.3">
      <c r="A86" s="127"/>
      <c r="B86" s="128"/>
      <c r="C86" s="128"/>
      <c r="D86" s="129"/>
      <c r="E86" s="130"/>
      <c r="F86" s="131"/>
      <c r="G86" s="132"/>
      <c r="H86" s="132"/>
      <c r="I86" s="133"/>
      <c r="J86" s="134"/>
      <c r="K86" s="47"/>
    </row>
    <row r="87" spans="1:13" s="26" customFormat="1" ht="27" customHeight="1" x14ac:dyDescent="0.3">
      <c r="A87" s="33" t="s">
        <v>117</v>
      </c>
      <c r="B87" s="92" t="s">
        <v>118</v>
      </c>
      <c r="C87" s="93"/>
      <c r="D87" s="92"/>
      <c r="E87" s="111"/>
      <c r="F87" s="112"/>
      <c r="G87" s="37"/>
      <c r="H87" s="37"/>
      <c r="I87" s="38"/>
      <c r="J87" s="39"/>
      <c r="K87" s="47"/>
    </row>
    <row r="88" spans="1:13" s="26" customFormat="1" ht="27" customHeight="1" x14ac:dyDescent="0.3">
      <c r="A88" s="81"/>
      <c r="B88" s="34" t="s">
        <v>11</v>
      </c>
      <c r="C88" s="111" t="s">
        <v>119</v>
      </c>
      <c r="D88" s="93"/>
      <c r="E88" s="111"/>
      <c r="F88" s="112"/>
      <c r="G88" s="37">
        <v>734.78</v>
      </c>
      <c r="H88" s="37">
        <v>255.86</v>
      </c>
      <c r="I88" s="38">
        <f t="shared" si="0"/>
        <v>478.91999999999996</v>
      </c>
      <c r="J88" s="39">
        <f>IF(H88=0,"-    ",I88/H88)</f>
        <v>1.8718048933010238</v>
      </c>
      <c r="K88" s="47"/>
      <c r="L88" s="47"/>
    </row>
    <row r="89" spans="1:13" s="26" customFormat="1" ht="27" customHeight="1" x14ac:dyDescent="0.3">
      <c r="A89" s="81"/>
      <c r="B89" s="34" t="s">
        <v>18</v>
      </c>
      <c r="C89" s="111" t="s">
        <v>120</v>
      </c>
      <c r="D89" s="93"/>
      <c r="E89" s="111"/>
      <c r="F89" s="112"/>
      <c r="G89" s="37">
        <v>556012.49</v>
      </c>
      <c r="H89" s="37">
        <v>668973.1</v>
      </c>
      <c r="I89" s="38">
        <f t="shared" si="0"/>
        <v>-112960.60999999999</v>
      </c>
      <c r="J89" s="39">
        <f>IF(H89=0,"-    ",I89/H89)</f>
        <v>-0.16885672981469657</v>
      </c>
      <c r="K89" s="47"/>
      <c r="L89" s="47"/>
    </row>
    <row r="90" spans="1:13" s="26" customFormat="1" ht="27" customHeight="1" x14ac:dyDescent="0.3">
      <c r="A90" s="85"/>
      <c r="B90" s="86" t="s">
        <v>121</v>
      </c>
      <c r="C90" s="86"/>
      <c r="D90" s="86"/>
      <c r="E90" s="86"/>
      <c r="F90" s="87"/>
      <c r="G90" s="88">
        <f>+G88-G89</f>
        <v>-555277.71</v>
      </c>
      <c r="H90" s="88">
        <f>+H88-H89</f>
        <v>-668717.24</v>
      </c>
      <c r="I90" s="89">
        <f t="shared" si="0"/>
        <v>113439.53000000003</v>
      </c>
      <c r="J90" s="90">
        <f>IF(H90=0,"-    ",I90/H90)</f>
        <v>-0.16963751375693564</v>
      </c>
      <c r="K90" s="47"/>
    </row>
    <row r="91" spans="1:13" s="47" customFormat="1" ht="9" customHeight="1" x14ac:dyDescent="0.3">
      <c r="A91" s="91"/>
      <c r="B91" s="41"/>
      <c r="C91" s="113"/>
      <c r="D91" s="96"/>
      <c r="E91" s="113"/>
      <c r="F91" s="114"/>
      <c r="G91" s="44"/>
      <c r="H91" s="44"/>
      <c r="I91" s="45"/>
      <c r="J91" s="46"/>
    </row>
    <row r="92" spans="1:13" s="26" customFormat="1" ht="27" customHeight="1" x14ac:dyDescent="0.3">
      <c r="A92" s="33" t="s">
        <v>122</v>
      </c>
      <c r="B92" s="92" t="s">
        <v>123</v>
      </c>
      <c r="C92" s="93"/>
      <c r="D92" s="35"/>
      <c r="E92" s="111"/>
      <c r="F92" s="112"/>
      <c r="G92" s="37"/>
      <c r="H92" s="37"/>
      <c r="I92" s="38"/>
      <c r="J92" s="39"/>
      <c r="K92" s="47"/>
    </row>
    <row r="93" spans="1:13" s="26" customFormat="1" ht="27" customHeight="1" x14ac:dyDescent="0.3">
      <c r="A93" s="81"/>
      <c r="B93" s="34" t="s">
        <v>11</v>
      </c>
      <c r="C93" s="92" t="s">
        <v>124</v>
      </c>
      <c r="D93" s="93"/>
      <c r="E93" s="35"/>
      <c r="F93" s="36"/>
      <c r="G93" s="37">
        <v>0</v>
      </c>
      <c r="H93" s="37">
        <v>0</v>
      </c>
      <c r="I93" s="38">
        <f t="shared" si="0"/>
        <v>0</v>
      </c>
      <c r="J93" s="39" t="str">
        <f>IF(H93=0,"-    ",I93/H93)</f>
        <v xml:space="preserve">-    </v>
      </c>
      <c r="K93" s="47"/>
      <c r="L93" s="47"/>
    </row>
    <row r="94" spans="1:13" s="26" customFormat="1" ht="27" customHeight="1" x14ac:dyDescent="0.3">
      <c r="A94" s="81"/>
      <c r="B94" s="34" t="s">
        <v>18</v>
      </c>
      <c r="C94" s="92" t="s">
        <v>125</v>
      </c>
      <c r="D94" s="93"/>
      <c r="E94" s="35"/>
      <c r="F94" s="36"/>
      <c r="G94" s="37">
        <v>0</v>
      </c>
      <c r="H94" s="37">
        <v>0</v>
      </c>
      <c r="I94" s="38">
        <f t="shared" si="0"/>
        <v>0</v>
      </c>
      <c r="J94" s="39" t="str">
        <f>IF(H94=0,"-    ",I94/H94)</f>
        <v xml:space="preserve">-    </v>
      </c>
      <c r="K94" s="47"/>
      <c r="L94" s="47"/>
    </row>
    <row r="95" spans="1:13" s="26" customFormat="1" ht="27" customHeight="1" x14ac:dyDescent="0.3">
      <c r="A95" s="85"/>
      <c r="B95" s="86" t="s">
        <v>126</v>
      </c>
      <c r="C95" s="86"/>
      <c r="D95" s="86"/>
      <c r="E95" s="86"/>
      <c r="F95" s="87"/>
      <c r="G95" s="88">
        <f>G93-G94</f>
        <v>0</v>
      </c>
      <c r="H95" s="88">
        <v>0</v>
      </c>
      <c r="I95" s="89">
        <f t="shared" si="0"/>
        <v>0</v>
      </c>
      <c r="J95" s="90" t="str">
        <f>IF(H95=0,"-    ",I95/H95)</f>
        <v xml:space="preserve">-    </v>
      </c>
      <c r="K95" s="47"/>
    </row>
    <row r="96" spans="1:13" s="47" customFormat="1" ht="9" customHeight="1" x14ac:dyDescent="0.3">
      <c r="A96" s="91"/>
      <c r="B96" s="41"/>
      <c r="C96" s="100"/>
      <c r="D96" s="96"/>
      <c r="E96" s="42"/>
      <c r="F96" s="43"/>
      <c r="G96" s="44"/>
      <c r="H96" s="44"/>
      <c r="I96" s="45"/>
      <c r="J96" s="46"/>
    </row>
    <row r="97" spans="1:13" s="26" customFormat="1" ht="27" customHeight="1" x14ac:dyDescent="0.3">
      <c r="A97" s="33" t="s">
        <v>127</v>
      </c>
      <c r="B97" s="92" t="s">
        <v>128</v>
      </c>
      <c r="C97" s="93"/>
      <c r="D97" s="35"/>
      <c r="E97" s="111"/>
      <c r="F97" s="112"/>
      <c r="G97" s="37"/>
      <c r="H97" s="37"/>
      <c r="I97" s="38"/>
      <c r="J97" s="39"/>
      <c r="K97" s="47"/>
    </row>
    <row r="98" spans="1:13" s="26" customFormat="1" ht="27" customHeight="1" x14ac:dyDescent="0.3">
      <c r="A98" s="81"/>
      <c r="B98" s="34" t="s">
        <v>11</v>
      </c>
      <c r="C98" s="92" t="s">
        <v>129</v>
      </c>
      <c r="D98" s="93"/>
      <c r="E98" s="35"/>
      <c r="F98" s="36"/>
      <c r="G98" s="37">
        <f>SUM(G99:G100)</f>
        <v>4106225.21</v>
      </c>
      <c r="H98" s="37">
        <f>SUM(H99:H100)</f>
        <v>2009758.86</v>
      </c>
      <c r="I98" s="38">
        <f t="shared" ref="I98:I103" si="2">G98-H98</f>
        <v>2096466.3499999999</v>
      </c>
      <c r="J98" s="39">
        <f t="shared" ref="J98:J103" si="3">IF(H98=0,"-    ",I98/H98)</f>
        <v>1.0431432306261856</v>
      </c>
      <c r="K98" s="47"/>
      <c r="L98" s="47"/>
    </row>
    <row r="99" spans="1:13" s="47" customFormat="1" ht="27" customHeight="1" x14ac:dyDescent="0.3">
      <c r="A99" s="91"/>
      <c r="B99" s="99"/>
      <c r="C99" s="113"/>
      <c r="D99" s="41" t="s">
        <v>13</v>
      </c>
      <c r="E99" s="100" t="s">
        <v>130</v>
      </c>
      <c r="F99" s="114"/>
      <c r="G99" s="44">
        <v>1500</v>
      </c>
      <c r="H99" s="44">
        <v>100000</v>
      </c>
      <c r="I99" s="45">
        <f t="shared" si="2"/>
        <v>-98500</v>
      </c>
      <c r="J99" s="46">
        <f t="shared" si="3"/>
        <v>-0.98499999999999999</v>
      </c>
      <c r="M99" s="26"/>
    </row>
    <row r="100" spans="1:13" s="47" customFormat="1" ht="27" customHeight="1" x14ac:dyDescent="0.3">
      <c r="A100" s="91"/>
      <c r="B100" s="99"/>
      <c r="C100" s="113"/>
      <c r="D100" s="41" t="s">
        <v>15</v>
      </c>
      <c r="E100" s="113" t="s">
        <v>131</v>
      </c>
      <c r="F100" s="114"/>
      <c r="G100" s="44">
        <v>4104725.21</v>
      </c>
      <c r="H100" s="44">
        <v>1909758.86</v>
      </c>
      <c r="I100" s="45">
        <f t="shared" si="2"/>
        <v>2194966.3499999996</v>
      </c>
      <c r="J100" s="46">
        <f t="shared" si="3"/>
        <v>1.1493421478353552</v>
      </c>
      <c r="M100" s="26"/>
    </row>
    <row r="101" spans="1:13" s="26" customFormat="1" ht="27" customHeight="1" x14ac:dyDescent="0.3">
      <c r="A101" s="81"/>
      <c r="B101" s="34" t="s">
        <v>18</v>
      </c>
      <c r="C101" s="92" t="s">
        <v>132</v>
      </c>
      <c r="D101" s="93"/>
      <c r="E101" s="35"/>
      <c r="F101" s="36"/>
      <c r="G101" s="37">
        <f>SUM(G102:G103)</f>
        <v>1172421.54</v>
      </c>
      <c r="H101" s="37">
        <f>SUM(H102:H103)</f>
        <v>1677453.31</v>
      </c>
      <c r="I101" s="38">
        <f t="shared" si="2"/>
        <v>-505031.77</v>
      </c>
      <c r="J101" s="39">
        <f t="shared" si="3"/>
        <v>-0.30107053769502534</v>
      </c>
      <c r="K101" s="47"/>
    </row>
    <row r="102" spans="1:13" s="47" customFormat="1" ht="27" customHeight="1" x14ac:dyDescent="0.3">
      <c r="A102" s="91"/>
      <c r="B102" s="99"/>
      <c r="C102" s="113"/>
      <c r="D102" s="41" t="s">
        <v>13</v>
      </c>
      <c r="E102" s="100" t="s">
        <v>133</v>
      </c>
      <c r="F102" s="114"/>
      <c r="G102" s="44">
        <v>12124.42</v>
      </c>
      <c r="H102" s="44">
        <v>14377.78</v>
      </c>
      <c r="I102" s="45">
        <f t="shared" si="2"/>
        <v>-2253.3600000000006</v>
      </c>
      <c r="J102" s="46">
        <f t="shared" si="3"/>
        <v>-0.15672516897601718</v>
      </c>
      <c r="M102" s="26"/>
    </row>
    <row r="103" spans="1:13" s="47" customFormat="1" ht="27" customHeight="1" x14ac:dyDescent="0.3">
      <c r="A103" s="91"/>
      <c r="B103" s="99"/>
      <c r="C103" s="113"/>
      <c r="D103" s="41" t="s">
        <v>15</v>
      </c>
      <c r="E103" s="113" t="s">
        <v>134</v>
      </c>
      <c r="F103" s="114"/>
      <c r="G103" s="44">
        <v>1160297.1200000001</v>
      </c>
      <c r="H103" s="44">
        <v>1663075.53</v>
      </c>
      <c r="I103" s="45">
        <f t="shared" si="2"/>
        <v>-502778.40999999992</v>
      </c>
      <c r="J103" s="46">
        <f t="shared" si="3"/>
        <v>-0.30231844611410996</v>
      </c>
      <c r="M103" s="26"/>
    </row>
    <row r="104" spans="1:13" s="26" customFormat="1" ht="27" customHeight="1" x14ac:dyDescent="0.3">
      <c r="A104" s="85"/>
      <c r="B104" s="86" t="s">
        <v>135</v>
      </c>
      <c r="C104" s="86"/>
      <c r="D104" s="86"/>
      <c r="E104" s="86"/>
      <c r="F104" s="87"/>
      <c r="G104" s="88">
        <f>G98-G101</f>
        <v>2933803.67</v>
      </c>
      <c r="H104" s="88">
        <f>H98-H101</f>
        <v>332305.55000000005</v>
      </c>
      <c r="I104" s="89">
        <f t="shared" si="0"/>
        <v>2601498.12</v>
      </c>
      <c r="J104" s="90">
        <f>IF(H104=0,"-    ",I104/H104)</f>
        <v>7.8286327748663833</v>
      </c>
      <c r="K104" s="47"/>
    </row>
    <row r="105" spans="1:13" s="47" customFormat="1" ht="9" customHeight="1" thickBot="1" x14ac:dyDescent="0.35">
      <c r="A105" s="119"/>
      <c r="B105" s="41"/>
      <c r="C105" s="113"/>
      <c r="D105" s="100"/>
      <c r="E105" s="113"/>
      <c r="F105" s="114"/>
      <c r="G105" s="44"/>
      <c r="H105" s="44"/>
      <c r="I105" s="45"/>
      <c r="J105" s="46"/>
      <c r="M105" s="26"/>
    </row>
    <row r="106" spans="1:13" s="126" customFormat="1" ht="27" customHeight="1" thickTop="1" thickBot="1" x14ac:dyDescent="0.35">
      <c r="A106" s="120" t="s">
        <v>136</v>
      </c>
      <c r="B106" s="121"/>
      <c r="C106" s="121"/>
      <c r="D106" s="121"/>
      <c r="E106" s="121"/>
      <c r="F106" s="122"/>
      <c r="G106" s="123">
        <f>G85+G90+G95+G104</f>
        <v>6169740.0400000131</v>
      </c>
      <c r="H106" s="123">
        <f>H85+H90+H95+H104</f>
        <v>6070584.439999965</v>
      </c>
      <c r="I106" s="124">
        <f>G106-H106</f>
        <v>99155.600000048056</v>
      </c>
      <c r="J106" s="125">
        <f>IF(H106=0,"-    ",I106/H106)</f>
        <v>1.6333781529616384E-2</v>
      </c>
      <c r="K106" s="47"/>
      <c r="M106" s="26"/>
    </row>
    <row r="107" spans="1:13" s="126" customFormat="1" ht="9" customHeight="1" thickTop="1" x14ac:dyDescent="0.3">
      <c r="A107" s="127"/>
      <c r="B107" s="128"/>
      <c r="C107" s="128"/>
      <c r="D107" s="129"/>
      <c r="E107" s="130"/>
      <c r="F107" s="131"/>
      <c r="G107" s="132"/>
      <c r="H107" s="132"/>
      <c r="I107" s="133"/>
      <c r="J107" s="134"/>
      <c r="K107" s="47"/>
    </row>
    <row r="108" spans="1:13" s="26" customFormat="1" ht="27" customHeight="1" x14ac:dyDescent="0.3">
      <c r="A108" s="33" t="s">
        <v>137</v>
      </c>
      <c r="B108" s="92" t="s">
        <v>138</v>
      </c>
      <c r="C108" s="93"/>
      <c r="D108" s="92"/>
      <c r="E108" s="111"/>
      <c r="F108" s="112"/>
      <c r="G108" s="37"/>
      <c r="H108" s="37"/>
      <c r="I108" s="38"/>
      <c r="J108" s="39"/>
      <c r="K108" s="47"/>
    </row>
    <row r="109" spans="1:13" s="26" customFormat="1" ht="27" customHeight="1" x14ac:dyDescent="0.3">
      <c r="A109" s="81"/>
      <c r="B109" s="34" t="s">
        <v>11</v>
      </c>
      <c r="C109" s="111" t="s">
        <v>139</v>
      </c>
      <c r="D109" s="93"/>
      <c r="E109" s="111"/>
      <c r="F109" s="112"/>
      <c r="G109" s="37">
        <f>SUM(G110:G113)</f>
        <v>6103631.669999999</v>
      </c>
      <c r="H109" s="37">
        <f>SUM(H110:H113)</f>
        <v>5968355.1500000004</v>
      </c>
      <c r="I109" s="38">
        <f t="shared" ref="I109:I116" si="4">G109-H109</f>
        <v>135276.51999999862</v>
      </c>
      <c r="J109" s="39">
        <f t="shared" ref="J109:J116" si="5">IF(H109=0,"-    ",I109/H109)</f>
        <v>2.2665628401821666E-2</v>
      </c>
      <c r="K109" s="47"/>
    </row>
    <row r="110" spans="1:13" s="47" customFormat="1" ht="27" customHeight="1" x14ac:dyDescent="0.3">
      <c r="A110" s="119"/>
      <c r="B110" s="99"/>
      <c r="C110" s="113"/>
      <c r="D110" s="41" t="s">
        <v>13</v>
      </c>
      <c r="E110" s="113" t="s">
        <v>140</v>
      </c>
      <c r="F110" s="114"/>
      <c r="G110" s="44">
        <v>5728691.0499999998</v>
      </c>
      <c r="H110" s="44">
        <v>5655141.8600000003</v>
      </c>
      <c r="I110" s="45">
        <f t="shared" si="4"/>
        <v>73549.189999999478</v>
      </c>
      <c r="J110" s="46">
        <f t="shared" si="5"/>
        <v>1.3005719718585357E-2</v>
      </c>
      <c r="M110" s="26"/>
    </row>
    <row r="111" spans="1:13" s="47" customFormat="1" ht="27" customHeight="1" x14ac:dyDescent="0.3">
      <c r="A111" s="119"/>
      <c r="B111" s="99"/>
      <c r="C111" s="113"/>
      <c r="D111" s="41" t="s">
        <v>15</v>
      </c>
      <c r="E111" s="113" t="s">
        <v>141</v>
      </c>
      <c r="F111" s="114"/>
      <c r="G111" s="44">
        <v>48614.13</v>
      </c>
      <c r="H111" s="44">
        <v>56559.47</v>
      </c>
      <c r="I111" s="45">
        <f t="shared" si="4"/>
        <v>-7945.3400000000038</v>
      </c>
      <c r="J111" s="46">
        <f t="shared" si="5"/>
        <v>-0.14047762470192884</v>
      </c>
      <c r="M111" s="26"/>
    </row>
    <row r="112" spans="1:13" s="47" customFormat="1" ht="27" customHeight="1" x14ac:dyDescent="0.3">
      <c r="A112" s="119"/>
      <c r="B112" s="99"/>
      <c r="C112" s="113"/>
      <c r="D112" s="41" t="s">
        <v>28</v>
      </c>
      <c r="E112" s="113" t="s">
        <v>142</v>
      </c>
      <c r="F112" s="114"/>
      <c r="G112" s="44">
        <v>257362.56</v>
      </c>
      <c r="H112" s="44">
        <v>253700.5</v>
      </c>
      <c r="I112" s="45">
        <f t="shared" si="4"/>
        <v>3662.0599999999977</v>
      </c>
      <c r="J112" s="46">
        <f t="shared" si="5"/>
        <v>1.4434579356367046E-2</v>
      </c>
      <c r="M112" s="26"/>
    </row>
    <row r="113" spans="1:13" s="47" customFormat="1" ht="27" customHeight="1" x14ac:dyDescent="0.3">
      <c r="A113" s="119"/>
      <c r="B113" s="99"/>
      <c r="C113" s="113"/>
      <c r="D113" s="41" t="s">
        <v>34</v>
      </c>
      <c r="E113" s="113" t="s">
        <v>143</v>
      </c>
      <c r="F113" s="114"/>
      <c r="G113" s="44">
        <v>68963.929999999993</v>
      </c>
      <c r="H113" s="44">
        <v>2953.32</v>
      </c>
      <c r="I113" s="45">
        <f t="shared" si="4"/>
        <v>66010.609999999986</v>
      </c>
      <c r="J113" s="46">
        <f t="shared" si="5"/>
        <v>22.351323256538397</v>
      </c>
      <c r="M113" s="26"/>
    </row>
    <row r="114" spans="1:13" s="26" customFormat="1" ht="27" customHeight="1" x14ac:dyDescent="0.3">
      <c r="A114" s="81"/>
      <c r="B114" s="34" t="s">
        <v>18</v>
      </c>
      <c r="C114" s="111" t="s">
        <v>144</v>
      </c>
      <c r="D114" s="93"/>
      <c r="E114" s="111"/>
      <c r="F114" s="112"/>
      <c r="G114" s="37">
        <v>65493.32</v>
      </c>
      <c r="H114" s="37">
        <v>75142.2</v>
      </c>
      <c r="I114" s="38">
        <f t="shared" si="4"/>
        <v>-9648.8799999999974</v>
      </c>
      <c r="J114" s="39">
        <f t="shared" si="5"/>
        <v>-0.12840827125104132</v>
      </c>
      <c r="K114" s="47"/>
      <c r="L114" s="47"/>
    </row>
    <row r="115" spans="1:13" s="26" customFormat="1" ht="27" customHeight="1" x14ac:dyDescent="0.3">
      <c r="A115" s="81"/>
      <c r="B115" s="34" t="s">
        <v>20</v>
      </c>
      <c r="C115" s="111" t="s">
        <v>145</v>
      </c>
      <c r="D115" s="93"/>
      <c r="E115" s="111"/>
      <c r="F115" s="112"/>
      <c r="G115" s="37">
        <v>0</v>
      </c>
      <c r="H115" s="37">
        <v>0</v>
      </c>
      <c r="I115" s="38">
        <f t="shared" si="4"/>
        <v>0</v>
      </c>
      <c r="J115" s="39" t="str">
        <f t="shared" si="5"/>
        <v xml:space="preserve">-    </v>
      </c>
      <c r="K115" s="47"/>
      <c r="L115" s="47"/>
    </row>
    <row r="116" spans="1:13" s="26" customFormat="1" ht="27" customHeight="1" x14ac:dyDescent="0.3">
      <c r="A116" s="85"/>
      <c r="B116" s="86" t="s">
        <v>146</v>
      </c>
      <c r="C116" s="86"/>
      <c r="D116" s="86"/>
      <c r="E116" s="86"/>
      <c r="F116" s="87"/>
      <c r="G116" s="88">
        <f>G109+G114+G115</f>
        <v>6169124.9899999993</v>
      </c>
      <c r="H116" s="88">
        <f>H109+H114+H115</f>
        <v>6043497.3500000006</v>
      </c>
      <c r="I116" s="89">
        <f t="shared" si="4"/>
        <v>125627.63999999873</v>
      </c>
      <c r="J116" s="90">
        <f t="shared" si="5"/>
        <v>2.0787241678859796E-2</v>
      </c>
      <c r="K116" s="47"/>
    </row>
    <row r="117" spans="1:13" s="47" customFormat="1" ht="9" customHeight="1" x14ac:dyDescent="0.3">
      <c r="A117" s="119"/>
      <c r="B117" s="41"/>
      <c r="C117" s="113"/>
      <c r="D117" s="100"/>
      <c r="E117" s="113"/>
      <c r="F117" s="114"/>
      <c r="G117" s="44"/>
      <c r="H117" s="44"/>
      <c r="I117" s="45"/>
      <c r="J117" s="46"/>
      <c r="M117" s="26"/>
    </row>
    <row r="118" spans="1:13" s="126" customFormat="1" ht="27" customHeight="1" x14ac:dyDescent="0.3">
      <c r="A118" s="33" t="s">
        <v>147</v>
      </c>
      <c r="B118" s="92"/>
      <c r="C118" s="93"/>
      <c r="D118" s="92"/>
      <c r="E118" s="111"/>
      <c r="F118" s="112"/>
      <c r="G118" s="37">
        <f>G106-G116</f>
        <v>615.05000001378357</v>
      </c>
      <c r="H118" s="37">
        <f>H106-H116</f>
        <v>27087.089999964461</v>
      </c>
      <c r="I118" s="38">
        <f>G118-H118</f>
        <v>-26472.039999950677</v>
      </c>
      <c r="J118" s="39">
        <f>IF(H118=0,"-    ",I118/H118)</f>
        <v>-0.97729361108872936</v>
      </c>
      <c r="K118" s="47"/>
      <c r="M118" s="26"/>
    </row>
    <row r="119" spans="1:13" s="47" customFormat="1" ht="9" customHeight="1" thickBot="1" x14ac:dyDescent="0.35">
      <c r="A119" s="135"/>
      <c r="B119" s="136"/>
      <c r="C119" s="137"/>
      <c r="D119" s="137"/>
      <c r="E119" s="138"/>
      <c r="F119" s="139"/>
      <c r="G119" s="140"/>
      <c r="H119" s="140"/>
      <c r="I119" s="141"/>
      <c r="J119" s="142"/>
    </row>
    <row r="120" spans="1:13" s="47" customFormat="1" x14ac:dyDescent="0.3">
      <c r="A120" s="143"/>
      <c r="B120" s="143"/>
      <c r="C120" s="144"/>
      <c r="D120" s="144"/>
      <c r="E120" s="145"/>
      <c r="F120" s="145"/>
      <c r="G120" s="146"/>
      <c r="H120" s="146"/>
      <c r="I120" s="147"/>
      <c r="J120" s="148"/>
    </row>
    <row r="121" spans="1:13" x14ac:dyDescent="0.3">
      <c r="A121" s="149"/>
      <c r="B121" s="149"/>
      <c r="F121" s="150"/>
      <c r="H121" s="151"/>
    </row>
    <row r="122" spans="1:13" x14ac:dyDescent="0.3">
      <c r="A122" s="143"/>
      <c r="B122" s="143"/>
      <c r="C122" s="144"/>
      <c r="D122" s="144"/>
      <c r="E122" s="144"/>
      <c r="F122" s="152"/>
      <c r="G122" s="151"/>
      <c r="H122" s="151"/>
    </row>
    <row r="123" spans="1:13" x14ac:dyDescent="0.3">
      <c r="A123" s="143"/>
      <c r="B123" s="143"/>
      <c r="C123" s="144"/>
      <c r="D123" s="144"/>
      <c r="E123" s="144"/>
      <c r="F123" s="152"/>
      <c r="G123" s="151"/>
      <c r="H123" s="151"/>
    </row>
    <row r="124" spans="1:13" x14ac:dyDescent="0.3">
      <c r="A124" s="143"/>
      <c r="B124" s="143"/>
      <c r="C124" s="144"/>
      <c r="D124" s="144"/>
      <c r="E124" s="144"/>
      <c r="F124" s="152"/>
      <c r="G124" s="151"/>
      <c r="H124" s="151"/>
    </row>
    <row r="125" spans="1:13" x14ac:dyDescent="0.3">
      <c r="A125" s="143"/>
      <c r="B125" s="143"/>
      <c r="C125" s="144"/>
      <c r="D125" s="144"/>
      <c r="E125" s="144"/>
      <c r="F125" s="152"/>
      <c r="G125" s="151"/>
      <c r="H125" s="151"/>
    </row>
    <row r="126" spans="1:13" x14ac:dyDescent="0.3">
      <c r="A126" s="143"/>
      <c r="B126" s="143"/>
      <c r="C126" s="144"/>
      <c r="D126" s="144"/>
      <c r="E126" s="144"/>
      <c r="F126" s="152"/>
      <c r="G126" s="151"/>
      <c r="H126" s="151"/>
    </row>
    <row r="127" spans="1:13" x14ac:dyDescent="0.3">
      <c r="A127" s="143"/>
      <c r="B127" s="143"/>
      <c r="C127" s="144"/>
      <c r="D127" s="144"/>
      <c r="E127" s="144"/>
      <c r="F127" s="152"/>
      <c r="G127" s="151"/>
      <c r="H127" s="151"/>
    </row>
    <row r="128" spans="1:13" x14ac:dyDescent="0.3">
      <c r="A128" s="143"/>
      <c r="B128" s="143"/>
      <c r="C128" s="144"/>
      <c r="D128" s="144"/>
      <c r="E128" s="144"/>
      <c r="F128" s="152"/>
      <c r="G128" s="151"/>
      <c r="H128" s="151"/>
    </row>
    <row r="129" spans="1:14" x14ac:dyDescent="0.3">
      <c r="A129" s="143"/>
      <c r="B129" s="143"/>
      <c r="C129" s="144"/>
      <c r="D129" s="144"/>
      <c r="E129" s="144"/>
      <c r="F129" s="152"/>
      <c r="G129" s="151"/>
      <c r="H129" s="151"/>
    </row>
    <row r="130" spans="1:14" x14ac:dyDescent="0.3">
      <c r="A130" s="143"/>
      <c r="B130" s="143"/>
      <c r="C130" s="144"/>
      <c r="D130" s="144"/>
      <c r="E130" s="144"/>
      <c r="F130" s="152"/>
      <c r="G130" s="151"/>
      <c r="H130" s="151"/>
    </row>
    <row r="131" spans="1:14" x14ac:dyDescent="0.3">
      <c r="A131" s="143"/>
      <c r="B131" s="143"/>
      <c r="C131" s="144"/>
      <c r="D131" s="144"/>
      <c r="E131" s="144"/>
      <c r="F131" s="152"/>
      <c r="G131" s="151"/>
      <c r="H131" s="151"/>
    </row>
    <row r="132" spans="1:14" x14ac:dyDescent="0.3">
      <c r="A132" s="143"/>
      <c r="B132" s="143"/>
      <c r="C132" s="144"/>
      <c r="D132" s="144"/>
      <c r="E132" s="144"/>
      <c r="F132" s="152"/>
      <c r="G132" s="151"/>
      <c r="H132" s="151"/>
    </row>
    <row r="133" spans="1:14" x14ac:dyDescent="0.3">
      <c r="A133" s="143"/>
      <c r="B133" s="143"/>
      <c r="C133" s="144"/>
      <c r="D133" s="144"/>
      <c r="E133" s="144"/>
      <c r="F133" s="152"/>
    </row>
    <row r="134" spans="1:14" x14ac:dyDescent="0.3">
      <c r="A134" s="143"/>
      <c r="B134" s="143"/>
      <c r="C134" s="144"/>
      <c r="D134" s="144"/>
      <c r="E134" s="144"/>
      <c r="F134" s="152"/>
    </row>
    <row r="135" spans="1:14" x14ac:dyDescent="0.3">
      <c r="A135" s="143"/>
      <c r="B135" s="143"/>
      <c r="C135" s="144"/>
      <c r="D135" s="144"/>
      <c r="E135" s="144"/>
      <c r="F135" s="152"/>
    </row>
    <row r="136" spans="1:14" x14ac:dyDescent="0.3">
      <c r="A136" s="143"/>
      <c r="B136" s="143"/>
      <c r="C136" s="144"/>
      <c r="D136" s="144"/>
      <c r="E136" s="144"/>
      <c r="F136" s="152"/>
    </row>
    <row r="137" spans="1:14" x14ac:dyDescent="0.3">
      <c r="A137" s="143"/>
      <c r="B137" s="143"/>
      <c r="C137" s="144"/>
      <c r="D137" s="144"/>
      <c r="E137" s="144"/>
      <c r="F137" s="152"/>
    </row>
    <row r="138" spans="1:14" x14ac:dyDescent="0.3">
      <c r="A138" s="143"/>
      <c r="B138" s="143"/>
      <c r="C138" s="144"/>
      <c r="D138" s="144"/>
      <c r="E138" s="144"/>
      <c r="F138" s="152"/>
    </row>
    <row r="139" spans="1:14" x14ac:dyDescent="0.3">
      <c r="A139" s="143"/>
      <c r="B139" s="143"/>
      <c r="C139" s="144"/>
      <c r="D139" s="144"/>
      <c r="E139" s="144"/>
      <c r="F139" s="152"/>
    </row>
    <row r="140" spans="1:14" x14ac:dyDescent="0.3">
      <c r="A140" s="143"/>
      <c r="B140" s="143"/>
      <c r="C140" s="144"/>
      <c r="D140" s="144"/>
      <c r="E140" s="144"/>
      <c r="F140" s="152"/>
    </row>
    <row r="141" spans="1:14" s="150" customFormat="1" x14ac:dyDescent="0.3">
      <c r="A141" s="143"/>
      <c r="B141" s="143"/>
      <c r="C141" s="144"/>
      <c r="D141" s="144"/>
      <c r="E141" s="144"/>
      <c r="F141" s="152"/>
      <c r="G141" s="13"/>
      <c r="H141" s="13"/>
      <c r="I141" s="13"/>
      <c r="J141" s="13"/>
      <c r="K141" s="13"/>
      <c r="L141" s="13"/>
      <c r="M141" s="13"/>
      <c r="N141" s="13"/>
    </row>
    <row r="142" spans="1:14" s="150" customFormat="1" x14ac:dyDescent="0.3">
      <c r="A142" s="143"/>
      <c r="B142" s="143"/>
      <c r="C142" s="144"/>
      <c r="D142" s="144"/>
      <c r="E142" s="144"/>
      <c r="F142" s="152"/>
      <c r="G142" s="13"/>
      <c r="H142" s="13"/>
      <c r="I142" s="13"/>
      <c r="J142" s="13"/>
      <c r="K142" s="13"/>
      <c r="L142" s="13"/>
      <c r="M142" s="13"/>
      <c r="N142" s="13"/>
    </row>
    <row r="143" spans="1:14" s="150" customFormat="1" x14ac:dyDescent="0.3">
      <c r="A143" s="143"/>
      <c r="B143" s="143"/>
      <c r="C143" s="144"/>
      <c r="D143" s="144"/>
      <c r="E143" s="144"/>
      <c r="F143" s="152"/>
      <c r="G143" s="13"/>
      <c r="H143" s="13"/>
      <c r="I143" s="13"/>
      <c r="J143" s="13"/>
      <c r="K143" s="13"/>
      <c r="L143" s="13"/>
      <c r="M143" s="13"/>
      <c r="N143" s="13"/>
    </row>
    <row r="144" spans="1:14" s="150" customFormat="1" x14ac:dyDescent="0.3">
      <c r="A144" s="143"/>
      <c r="B144" s="143"/>
      <c r="C144" s="144"/>
      <c r="D144" s="144"/>
      <c r="E144" s="144"/>
      <c r="F144" s="152"/>
      <c r="G144" s="13"/>
      <c r="H144" s="13"/>
      <c r="I144" s="13"/>
      <c r="J144" s="13"/>
      <c r="K144" s="13"/>
      <c r="L144" s="13"/>
      <c r="M144" s="13"/>
      <c r="N144" s="13"/>
    </row>
    <row r="145" spans="1:14" s="150" customFormat="1" x14ac:dyDescent="0.3">
      <c r="A145" s="143"/>
      <c r="B145" s="143"/>
      <c r="C145" s="144"/>
      <c r="D145" s="144"/>
      <c r="E145" s="144"/>
      <c r="F145" s="152"/>
      <c r="G145" s="13"/>
      <c r="H145" s="13"/>
      <c r="I145" s="13"/>
      <c r="J145" s="13"/>
      <c r="K145" s="13"/>
      <c r="L145" s="13"/>
      <c r="M145" s="13"/>
      <c r="N145" s="13"/>
    </row>
    <row r="146" spans="1:14" s="150" customFormat="1" x14ac:dyDescent="0.3">
      <c r="A146" s="143"/>
      <c r="B146" s="143"/>
      <c r="C146" s="144"/>
      <c r="D146" s="144"/>
      <c r="E146" s="144"/>
      <c r="F146" s="152"/>
      <c r="G146" s="13"/>
      <c r="H146" s="13"/>
      <c r="I146" s="13"/>
      <c r="J146" s="13"/>
      <c r="K146" s="13"/>
      <c r="L146" s="13"/>
      <c r="M146" s="13"/>
      <c r="N146" s="13"/>
    </row>
    <row r="147" spans="1:14" s="150" customFormat="1" x14ac:dyDescent="0.3">
      <c r="A147" s="143"/>
      <c r="B147" s="143"/>
      <c r="C147" s="144"/>
      <c r="D147" s="144"/>
      <c r="E147" s="144"/>
      <c r="F147" s="152"/>
      <c r="G147" s="13"/>
      <c r="H147" s="13"/>
      <c r="I147" s="13"/>
      <c r="J147" s="13"/>
      <c r="K147" s="13"/>
      <c r="L147" s="13"/>
      <c r="M147" s="13"/>
      <c r="N147" s="13"/>
    </row>
    <row r="148" spans="1:14" s="150" customFormat="1" x14ac:dyDescent="0.3">
      <c r="A148" s="143"/>
      <c r="B148" s="143"/>
      <c r="C148" s="144"/>
      <c r="D148" s="144"/>
      <c r="E148" s="144"/>
      <c r="F148" s="152"/>
      <c r="G148" s="13"/>
      <c r="H148" s="13"/>
      <c r="I148" s="13"/>
      <c r="J148" s="13"/>
      <c r="K148" s="13"/>
      <c r="L148" s="13"/>
      <c r="M148" s="13"/>
      <c r="N148" s="13"/>
    </row>
    <row r="149" spans="1:14" s="150" customFormat="1" x14ac:dyDescent="0.3">
      <c r="A149" s="143"/>
      <c r="B149" s="143"/>
      <c r="C149" s="144"/>
      <c r="D149" s="144"/>
      <c r="E149" s="144"/>
      <c r="F149" s="152"/>
      <c r="G149" s="13"/>
      <c r="H149" s="13"/>
      <c r="I149" s="13"/>
      <c r="J149" s="13"/>
      <c r="K149" s="13"/>
      <c r="L149" s="13"/>
      <c r="M149" s="13"/>
      <c r="N149" s="13"/>
    </row>
    <row r="150" spans="1:14" s="150" customFormat="1" x14ac:dyDescent="0.3">
      <c r="A150" s="143"/>
      <c r="B150" s="143"/>
      <c r="C150" s="144"/>
      <c r="D150" s="144"/>
      <c r="E150" s="144"/>
      <c r="F150" s="152"/>
      <c r="G150" s="13"/>
      <c r="H150" s="13"/>
      <c r="I150" s="13"/>
      <c r="J150" s="13"/>
      <c r="K150" s="13"/>
      <c r="L150" s="13"/>
      <c r="M150" s="13"/>
      <c r="N150" s="13"/>
    </row>
    <row r="151" spans="1:14" s="150" customFormat="1" x14ac:dyDescent="0.3">
      <c r="A151" s="143"/>
      <c r="B151" s="143"/>
      <c r="C151" s="144"/>
      <c r="D151" s="144"/>
      <c r="E151" s="144"/>
      <c r="F151" s="152"/>
      <c r="G151" s="13"/>
      <c r="H151" s="13"/>
      <c r="I151" s="13"/>
      <c r="J151" s="13"/>
      <c r="K151" s="13"/>
      <c r="L151" s="13"/>
      <c r="M151" s="13"/>
      <c r="N151" s="13"/>
    </row>
    <row r="152" spans="1:14" s="150" customFormat="1" x14ac:dyDescent="0.3">
      <c r="A152" s="143"/>
      <c r="B152" s="143"/>
      <c r="C152" s="144"/>
      <c r="D152" s="144"/>
      <c r="E152" s="144"/>
      <c r="F152" s="152"/>
      <c r="G152" s="13"/>
      <c r="H152" s="13"/>
      <c r="I152" s="13"/>
      <c r="J152" s="13"/>
      <c r="K152" s="13"/>
      <c r="L152" s="13"/>
      <c r="M152" s="13"/>
      <c r="N152" s="13"/>
    </row>
    <row r="153" spans="1:14" s="150" customFormat="1" x14ac:dyDescent="0.3">
      <c r="A153" s="143"/>
      <c r="B153" s="143"/>
      <c r="C153" s="144"/>
      <c r="D153" s="144"/>
      <c r="E153" s="144"/>
      <c r="F153" s="152"/>
      <c r="G153" s="13"/>
      <c r="H153" s="13"/>
      <c r="I153" s="13"/>
      <c r="J153" s="13"/>
      <c r="K153" s="13"/>
      <c r="L153" s="13"/>
      <c r="M153" s="13"/>
      <c r="N153" s="13"/>
    </row>
    <row r="154" spans="1:14" s="150" customFormat="1" x14ac:dyDescent="0.3">
      <c r="A154" s="143"/>
      <c r="B154" s="143"/>
      <c r="C154" s="144"/>
      <c r="D154" s="144"/>
      <c r="E154" s="144"/>
      <c r="F154" s="152"/>
      <c r="G154" s="13"/>
      <c r="H154" s="13"/>
      <c r="I154" s="13"/>
      <c r="J154" s="13"/>
      <c r="K154" s="13"/>
      <c r="L154" s="13"/>
      <c r="M154" s="13"/>
      <c r="N154" s="13"/>
    </row>
    <row r="155" spans="1:14" s="150" customFormat="1" x14ac:dyDescent="0.3">
      <c r="A155" s="143"/>
      <c r="B155" s="143"/>
      <c r="C155" s="144"/>
      <c r="D155" s="144"/>
      <c r="E155" s="144"/>
      <c r="F155" s="152"/>
      <c r="G155" s="13"/>
      <c r="H155" s="13"/>
      <c r="I155" s="13"/>
      <c r="J155" s="13"/>
      <c r="K155" s="13"/>
      <c r="L155" s="13"/>
      <c r="M155" s="13"/>
      <c r="N155" s="13"/>
    </row>
    <row r="156" spans="1:14" s="150" customFormat="1" x14ac:dyDescent="0.3">
      <c r="A156" s="143"/>
      <c r="B156" s="143"/>
      <c r="C156" s="144"/>
      <c r="D156" s="144"/>
      <c r="E156" s="144"/>
      <c r="F156" s="152"/>
      <c r="G156" s="13"/>
      <c r="H156" s="13"/>
      <c r="I156" s="13"/>
      <c r="J156" s="13"/>
      <c r="K156" s="13"/>
      <c r="L156" s="13"/>
      <c r="M156" s="13"/>
      <c r="N156" s="13"/>
    </row>
    <row r="157" spans="1:14" s="150" customFormat="1" x14ac:dyDescent="0.3">
      <c r="A157" s="143"/>
      <c r="B157" s="143"/>
      <c r="C157" s="144"/>
      <c r="D157" s="144"/>
      <c r="E157" s="144"/>
      <c r="F157" s="152"/>
      <c r="G157" s="13"/>
      <c r="H157" s="13"/>
      <c r="I157" s="13"/>
      <c r="J157" s="13"/>
      <c r="K157" s="13"/>
      <c r="L157" s="13"/>
      <c r="M157" s="13"/>
      <c r="N157" s="13"/>
    </row>
    <row r="158" spans="1:14" s="150" customFormat="1" x14ac:dyDescent="0.3">
      <c r="A158" s="143"/>
      <c r="B158" s="143"/>
      <c r="C158" s="144"/>
      <c r="D158" s="144"/>
      <c r="E158" s="144"/>
      <c r="F158" s="152"/>
      <c r="G158" s="13"/>
      <c r="H158" s="13"/>
      <c r="I158" s="13"/>
      <c r="J158" s="13"/>
      <c r="K158" s="13"/>
      <c r="L158" s="13"/>
      <c r="M158" s="13"/>
      <c r="N158" s="13"/>
    </row>
    <row r="159" spans="1:14" s="150" customFormat="1" x14ac:dyDescent="0.3">
      <c r="A159" s="143"/>
      <c r="B159" s="143"/>
      <c r="C159" s="144"/>
      <c r="D159" s="144"/>
      <c r="E159" s="144"/>
      <c r="F159" s="152"/>
      <c r="G159" s="13"/>
      <c r="H159" s="13"/>
      <c r="I159" s="13"/>
      <c r="J159" s="13"/>
      <c r="K159" s="13"/>
      <c r="L159" s="13"/>
      <c r="M159" s="13"/>
      <c r="N159" s="13"/>
    </row>
    <row r="160" spans="1:14" s="150" customFormat="1" x14ac:dyDescent="0.3">
      <c r="A160" s="143"/>
      <c r="B160" s="143"/>
      <c r="C160" s="144"/>
      <c r="D160" s="144"/>
      <c r="E160" s="144"/>
      <c r="F160" s="152"/>
      <c r="G160" s="13"/>
      <c r="H160" s="13"/>
      <c r="I160" s="13"/>
      <c r="J160" s="13"/>
      <c r="K160" s="13"/>
      <c r="L160" s="13"/>
      <c r="M160" s="13"/>
      <c r="N160" s="13"/>
    </row>
    <row r="161" spans="1:14" s="150" customFormat="1" x14ac:dyDescent="0.3">
      <c r="A161" s="143"/>
      <c r="B161" s="143"/>
      <c r="C161" s="144"/>
      <c r="D161" s="144"/>
      <c r="E161" s="144"/>
      <c r="F161" s="152"/>
      <c r="G161" s="13"/>
      <c r="H161" s="13"/>
      <c r="I161" s="13"/>
      <c r="J161" s="13"/>
      <c r="K161" s="13"/>
      <c r="L161" s="13"/>
      <c r="M161" s="13"/>
      <c r="N161" s="13"/>
    </row>
    <row r="162" spans="1:14" s="150" customFormat="1" x14ac:dyDescent="0.3">
      <c r="A162" s="143"/>
      <c r="B162" s="143"/>
      <c r="C162" s="144"/>
      <c r="D162" s="144"/>
      <c r="E162" s="144"/>
      <c r="F162" s="152"/>
      <c r="G162" s="13"/>
      <c r="H162" s="13"/>
      <c r="I162" s="13"/>
      <c r="J162" s="13"/>
      <c r="K162" s="13"/>
      <c r="L162" s="13"/>
      <c r="M162" s="13"/>
      <c r="N162" s="13"/>
    </row>
    <row r="163" spans="1:14" s="150" customFormat="1" x14ac:dyDescent="0.3">
      <c r="A163" s="143"/>
      <c r="B163" s="143"/>
      <c r="C163" s="144"/>
      <c r="D163" s="144"/>
      <c r="E163" s="144"/>
      <c r="F163" s="152"/>
      <c r="G163" s="13"/>
      <c r="H163" s="13"/>
      <c r="I163" s="13"/>
      <c r="J163" s="13"/>
      <c r="K163" s="13"/>
      <c r="L163" s="13"/>
      <c r="M163" s="13"/>
      <c r="N163" s="13"/>
    </row>
    <row r="164" spans="1:14" s="150" customFormat="1" x14ac:dyDescent="0.3">
      <c r="A164" s="143"/>
      <c r="B164" s="143"/>
      <c r="C164" s="144"/>
      <c r="D164" s="144"/>
      <c r="E164" s="144"/>
      <c r="F164" s="152"/>
      <c r="G164" s="13"/>
      <c r="H164" s="13"/>
      <c r="I164" s="13"/>
      <c r="J164" s="13"/>
      <c r="K164" s="13"/>
      <c r="L164" s="13"/>
      <c r="M164" s="13"/>
      <c r="N164" s="13"/>
    </row>
    <row r="165" spans="1:14" s="150" customFormat="1" x14ac:dyDescent="0.3">
      <c r="A165" s="143"/>
      <c r="B165" s="143"/>
      <c r="C165" s="144"/>
      <c r="D165" s="144"/>
      <c r="E165" s="144"/>
      <c r="F165" s="152"/>
      <c r="G165" s="13"/>
      <c r="H165" s="13"/>
      <c r="I165" s="13"/>
      <c r="J165" s="13"/>
      <c r="K165" s="13"/>
      <c r="L165" s="13"/>
      <c r="M165" s="13"/>
      <c r="N165" s="13"/>
    </row>
    <row r="166" spans="1:14" s="150" customFormat="1" x14ac:dyDescent="0.3">
      <c r="A166" s="149"/>
      <c r="B166" s="149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s="150" customFormat="1" x14ac:dyDescent="0.3">
      <c r="A167" s="149"/>
      <c r="B167" s="149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s="150" customFormat="1" x14ac:dyDescent="0.3">
      <c r="A168" s="149"/>
      <c r="B168" s="149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s="150" customFormat="1" x14ac:dyDescent="0.3">
      <c r="A169" s="149"/>
      <c r="B169" s="149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s="150" customFormat="1" x14ac:dyDescent="0.3">
      <c r="A170" s="149"/>
      <c r="B170" s="149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s="150" customFormat="1" x14ac:dyDescent="0.3">
      <c r="A171" s="149"/>
      <c r="B171" s="149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s="150" customFormat="1" x14ac:dyDescent="0.3">
      <c r="A172" s="149"/>
      <c r="B172" s="149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s="150" customFormat="1" x14ac:dyDescent="0.3">
      <c r="A173" s="149"/>
      <c r="B173" s="149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s="150" customFormat="1" x14ac:dyDescent="0.3">
      <c r="A174" s="149"/>
      <c r="B174" s="149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s="150" customFormat="1" x14ac:dyDescent="0.3">
      <c r="A175" s="149"/>
      <c r="B175" s="149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s="150" customFormat="1" x14ac:dyDescent="0.3">
      <c r="A176" s="149"/>
      <c r="B176" s="149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s="150" customFormat="1" x14ac:dyDescent="0.3">
      <c r="A177" s="149"/>
      <c r="B177" s="149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s="150" customFormat="1" x14ac:dyDescent="0.3">
      <c r="A178" s="149"/>
      <c r="B178" s="149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s="150" customFormat="1" x14ac:dyDescent="0.3">
      <c r="A179" s="149"/>
      <c r="B179" s="149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s="150" customFormat="1" x14ac:dyDescent="0.3">
      <c r="A180" s="149"/>
      <c r="B180" s="149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s="150" customFormat="1" x14ac:dyDescent="0.3">
      <c r="A181" s="149"/>
      <c r="B181" s="149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s="150" customFormat="1" x14ac:dyDescent="0.3">
      <c r="A182" s="149"/>
      <c r="B182" s="149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s="150" customFormat="1" x14ac:dyDescent="0.3">
      <c r="A183" s="149"/>
      <c r="B183" s="149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s="150" customFormat="1" x14ac:dyDescent="0.3">
      <c r="A184" s="149"/>
      <c r="B184" s="149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s="150" customFormat="1" x14ac:dyDescent="0.3">
      <c r="A185" s="149"/>
      <c r="B185" s="149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s="150" customFormat="1" x14ac:dyDescent="0.3">
      <c r="A186" s="149"/>
      <c r="B186" s="149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s="150" customFormat="1" x14ac:dyDescent="0.3">
      <c r="A187" s="149"/>
      <c r="B187" s="149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s="150" customFormat="1" x14ac:dyDescent="0.3">
      <c r="A188" s="149"/>
      <c r="B188" s="149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s="150" customFormat="1" x14ac:dyDescent="0.3">
      <c r="A189" s="149"/>
      <c r="B189" s="149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s="150" customFormat="1" x14ac:dyDescent="0.3">
      <c r="A190" s="149"/>
      <c r="B190" s="149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s="150" customFormat="1" x14ac:dyDescent="0.3">
      <c r="A191" s="149"/>
      <c r="B191" s="149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s="150" customFormat="1" x14ac:dyDescent="0.3">
      <c r="A192" s="149"/>
      <c r="B192" s="149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s="150" customFormat="1" x14ac:dyDescent="0.3">
      <c r="A193" s="149"/>
      <c r="B193" s="149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s="150" customFormat="1" x14ac:dyDescent="0.3">
      <c r="A194" s="149"/>
      <c r="B194" s="149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s="150" customFormat="1" x14ac:dyDescent="0.3">
      <c r="A195" s="149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s="150" customFormat="1" x14ac:dyDescent="0.3">
      <c r="A196" s="149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s="150" customFormat="1" x14ac:dyDescent="0.3">
      <c r="A197" s="149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s="150" customFormat="1" x14ac:dyDescent="0.3">
      <c r="A198" s="149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s="150" customFormat="1" x14ac:dyDescent="0.3">
      <c r="A199" s="149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s="150" customFormat="1" x14ac:dyDescent="0.3">
      <c r="A200" s="149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s="150" customFormat="1" x14ac:dyDescent="0.3">
      <c r="A201" s="149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s="150" customFormat="1" x14ac:dyDescent="0.3">
      <c r="A202" s="149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s="150" customFormat="1" x14ac:dyDescent="0.3">
      <c r="A203" s="149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s="150" customFormat="1" x14ac:dyDescent="0.3">
      <c r="A204" s="149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s="150" customFormat="1" x14ac:dyDescent="0.3">
      <c r="A205" s="149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s="150" customFormat="1" x14ac:dyDescent="0.3">
      <c r="A206" s="149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s="150" customFormat="1" x14ac:dyDescent="0.3">
      <c r="A207" s="149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s="150" customFormat="1" x14ac:dyDescent="0.3">
      <c r="A208" s="149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1:14" s="150" customFormat="1" x14ac:dyDescent="0.3">
      <c r="A209" s="149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1:14" s="150" customFormat="1" x14ac:dyDescent="0.3">
      <c r="A210" s="149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1:14" s="150" customFormat="1" x14ac:dyDescent="0.3">
      <c r="A211" s="149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1:14" s="150" customFormat="1" x14ac:dyDescent="0.3">
      <c r="A212" s="149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1:14" s="150" customFormat="1" x14ac:dyDescent="0.3">
      <c r="A213" s="149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1:14" s="150" customFormat="1" x14ac:dyDescent="0.3">
      <c r="A214" s="149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1:14" s="150" customFormat="1" x14ac:dyDescent="0.3">
      <c r="A215" s="149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1:14" s="150" customFormat="1" x14ac:dyDescent="0.3">
      <c r="A216" s="149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1:14" s="150" customFormat="1" x14ac:dyDescent="0.3">
      <c r="A217" s="149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1:14" s="150" customFormat="1" x14ac:dyDescent="0.3">
      <c r="A218" s="149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1:14" s="150" customFormat="1" x14ac:dyDescent="0.3">
      <c r="A219" s="149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1:14" s="150" customFormat="1" x14ac:dyDescent="0.3">
      <c r="A220" s="149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1:14" s="150" customFormat="1" x14ac:dyDescent="0.3">
      <c r="A221" s="149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1:14" s="150" customFormat="1" x14ac:dyDescent="0.3">
      <c r="A222" s="149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1:14" s="150" customFormat="1" x14ac:dyDescent="0.3">
      <c r="A223" s="149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1:14" s="150" customFormat="1" x14ac:dyDescent="0.3">
      <c r="A224" s="149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1:14" s="150" customFormat="1" x14ac:dyDescent="0.3">
      <c r="A225" s="149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1:14" s="150" customFormat="1" x14ac:dyDescent="0.3">
      <c r="A226" s="149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1:14" s="150" customFormat="1" x14ac:dyDescent="0.3">
      <c r="A227" s="149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1:14" s="150" customFormat="1" x14ac:dyDescent="0.3">
      <c r="A228" s="149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1:14" s="150" customFormat="1" x14ac:dyDescent="0.3">
      <c r="A229" s="149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1:14" s="150" customFormat="1" x14ac:dyDescent="0.3">
      <c r="A230" s="149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1:14" s="150" customFormat="1" x14ac:dyDescent="0.3">
      <c r="A231" s="149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1:14" s="150" customFormat="1" x14ac:dyDescent="0.3">
      <c r="A232" s="149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1:14" s="150" customFormat="1" x14ac:dyDescent="0.3">
      <c r="A233" s="149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1:14" s="150" customFormat="1" x14ac:dyDescent="0.3">
      <c r="A234" s="149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1:14" s="150" customFormat="1" x14ac:dyDescent="0.3">
      <c r="A235" s="149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1:14" s="150" customFormat="1" x14ac:dyDescent="0.3">
      <c r="A236" s="149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1:14" s="150" customFormat="1" x14ac:dyDescent="0.3">
      <c r="A237" s="149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1:14" s="150" customFormat="1" x14ac:dyDescent="0.3">
      <c r="A238" s="149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1:14" s="150" customFormat="1" x14ac:dyDescent="0.3">
      <c r="A239" s="149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1:14" s="150" customFormat="1" x14ac:dyDescent="0.3">
      <c r="A240" s="149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1:14" s="150" customFormat="1" x14ac:dyDescent="0.3">
      <c r="A241" s="149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1:14" s="150" customFormat="1" x14ac:dyDescent="0.3">
      <c r="A242" s="149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1:14" s="150" customFormat="1" x14ac:dyDescent="0.3">
      <c r="A243" s="149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1:14" s="150" customFormat="1" x14ac:dyDescent="0.3">
      <c r="A244" s="149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1:14" s="150" customFormat="1" x14ac:dyDescent="0.3">
      <c r="A245" s="149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1:14" s="150" customFormat="1" x14ac:dyDescent="0.3">
      <c r="A246" s="149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1:14" s="150" customFormat="1" x14ac:dyDescent="0.3">
      <c r="A247" s="149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1:14" s="150" customFormat="1" x14ac:dyDescent="0.3">
      <c r="A248" s="149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1:14" s="150" customFormat="1" x14ac:dyDescent="0.3">
      <c r="A249" s="149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1:14" s="150" customFormat="1" x14ac:dyDescent="0.3">
      <c r="A250" s="149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1:14" s="150" customFormat="1" x14ac:dyDescent="0.3">
      <c r="A251" s="149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1:14" s="150" customFormat="1" x14ac:dyDescent="0.3">
      <c r="A252" s="149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1:14" s="150" customFormat="1" x14ac:dyDescent="0.3">
      <c r="A253" s="149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1:14" s="150" customFormat="1" x14ac:dyDescent="0.3">
      <c r="A254" s="149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1:14" s="150" customFormat="1" x14ac:dyDescent="0.3">
      <c r="A255" s="149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1:14" s="150" customFormat="1" x14ac:dyDescent="0.3">
      <c r="A256" s="149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1:14" s="150" customFormat="1" x14ac:dyDescent="0.3">
      <c r="A257" s="149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1:14" s="150" customFormat="1" x14ac:dyDescent="0.3">
      <c r="A258" s="149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1:14" s="150" customFormat="1" x14ac:dyDescent="0.3">
      <c r="A259" s="149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1:14" s="150" customFormat="1" x14ac:dyDescent="0.3">
      <c r="A260" s="149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1:14" s="150" customFormat="1" x14ac:dyDescent="0.3">
      <c r="A261" s="149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1:14" s="150" customFormat="1" x14ac:dyDescent="0.3">
      <c r="A262" s="149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1:14" s="150" customFormat="1" x14ac:dyDescent="0.3">
      <c r="A263" s="149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1:14" s="150" customFormat="1" x14ac:dyDescent="0.3">
      <c r="A264" s="149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1:14" s="150" customFormat="1" x14ac:dyDescent="0.3">
      <c r="A265" s="149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1:14" s="150" customFormat="1" x14ac:dyDescent="0.3">
      <c r="A266" s="149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1:14" s="150" customFormat="1" x14ac:dyDescent="0.3">
      <c r="A267" s="149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1:14" s="150" customFormat="1" x14ac:dyDescent="0.3">
      <c r="A268" s="149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1:14" s="150" customFormat="1" x14ac:dyDescent="0.3">
      <c r="A269" s="149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1:14" s="150" customFormat="1" x14ac:dyDescent="0.3">
      <c r="A270" s="149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1:14" s="150" customFormat="1" x14ac:dyDescent="0.3">
      <c r="A271" s="149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1:14" s="150" customFormat="1" x14ac:dyDescent="0.3">
      <c r="A272" s="149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1:14" s="150" customFormat="1" x14ac:dyDescent="0.3">
      <c r="A273" s="149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1:14" s="150" customFormat="1" x14ac:dyDescent="0.3">
      <c r="A274" s="149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1:14" s="150" customFormat="1" x14ac:dyDescent="0.3">
      <c r="A275" s="149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1:14" s="150" customFormat="1" x14ac:dyDescent="0.3">
      <c r="A276" s="149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1:14" s="150" customFormat="1" x14ac:dyDescent="0.3">
      <c r="A277" s="149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1:14" s="150" customFormat="1" x14ac:dyDescent="0.3">
      <c r="A278" s="149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1:14" s="150" customFormat="1" x14ac:dyDescent="0.3">
      <c r="A279" s="149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1:14" s="150" customFormat="1" x14ac:dyDescent="0.3">
      <c r="A280" s="149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1:14" s="150" customFormat="1" x14ac:dyDescent="0.3">
      <c r="A281" s="149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1:14" s="150" customFormat="1" x14ac:dyDescent="0.3">
      <c r="A282" s="149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1:14" s="150" customFormat="1" x14ac:dyDescent="0.3">
      <c r="A283" s="149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1:14" s="150" customFormat="1" x14ac:dyDescent="0.3">
      <c r="A284" s="149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1:14" s="150" customFormat="1" x14ac:dyDescent="0.3">
      <c r="A285" s="149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1:14" s="150" customFormat="1" x14ac:dyDescent="0.3">
      <c r="A286" s="149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1:14" s="150" customFormat="1" x14ac:dyDescent="0.3">
      <c r="A287" s="149"/>
      <c r="F287" s="13"/>
      <c r="G287" s="13"/>
      <c r="H287" s="13"/>
      <c r="I287" s="13"/>
      <c r="J287" s="13"/>
      <c r="K287" s="13"/>
      <c r="L287" s="13"/>
      <c r="M287" s="13"/>
      <c r="N287" s="13"/>
    </row>
  </sheetData>
  <mergeCells count="13">
    <mergeCell ref="B116:F116"/>
    <mergeCell ref="B83:F83"/>
    <mergeCell ref="A85:F85"/>
    <mergeCell ref="B90:F90"/>
    <mergeCell ref="B95:F95"/>
    <mergeCell ref="B104:F104"/>
    <mergeCell ref="A106:F106"/>
    <mergeCell ref="A1:H2"/>
    <mergeCell ref="I1:J2"/>
    <mergeCell ref="G4:G5"/>
    <mergeCell ref="H4:H5"/>
    <mergeCell ref="I4:J4"/>
    <mergeCell ref="B33:F33"/>
  </mergeCells>
  <printOptions horizontalCentered="1"/>
  <pageMargins left="0.59055118110236227" right="0.59055118110236227" top="0.41" bottom="0.37" header="0.19685039370078741" footer="0.19685039370078741"/>
  <pageSetup paperSize="9" scale="48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</vt:lpstr>
      <vt:lpstr>'Conto Economico'!Area_stampa</vt:lpstr>
      <vt:lpstr>'Conto Economico'!Titoli_stampa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cp:lastPrinted>2019-07-05T09:08:51Z</cp:lastPrinted>
  <dcterms:created xsi:type="dcterms:W3CDTF">2019-07-05T09:06:10Z</dcterms:created>
  <dcterms:modified xsi:type="dcterms:W3CDTF">2019-07-05T09:08:57Z</dcterms:modified>
</cp:coreProperties>
</file>